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ЭтаКнига"/>
  <bookViews>
    <workbookView xWindow="0" yWindow="60" windowWidth="10980" windowHeight="11016" tabRatio="757" activeTab="2"/>
  </bookViews>
  <sheets>
    <sheet name="прил 3 2024-2026" sheetId="4" r:id="rId1"/>
    <sheet name="прилож 4 2024-2026" sheetId="5" r:id="rId2"/>
    <sheet name="прил 5 2024-2026" sheetId="6" r:id="rId3"/>
  </sheets>
  <definedNames>
    <definedName name="Excel_BuiltIn_Print_Area_4">#REF!</definedName>
    <definedName name="Excel_BuiltIn_Print_Area_4_1">#REF!</definedName>
    <definedName name="Excel_BuiltIn_Print_Area_6">#REF!</definedName>
    <definedName name="Excel_BuiltIn_Print_Titles_4">#REF!</definedName>
  </definedNames>
  <calcPr calcId="144525"/>
</workbook>
</file>

<file path=xl/calcChain.xml><?xml version="1.0" encoding="utf-8"?>
<calcChain xmlns="http://schemas.openxmlformats.org/spreadsheetml/2006/main">
  <c r="H31" i="6" l="1"/>
  <c r="F11" i="5"/>
  <c r="F65" i="5"/>
  <c r="F66" i="5"/>
  <c r="G11" i="4"/>
  <c r="G48" i="4" s="1"/>
  <c r="G39" i="5" l="1"/>
  <c r="I11" i="4"/>
  <c r="J45" i="6" l="1"/>
  <c r="I45" i="6"/>
  <c r="J19" i="6"/>
  <c r="I19" i="6"/>
  <c r="H19" i="6"/>
  <c r="J23" i="6"/>
  <c r="I23" i="6"/>
  <c r="H23" i="6"/>
  <c r="H37" i="5" l="1"/>
  <c r="G37" i="5"/>
  <c r="F37" i="5"/>
  <c r="H50" i="5"/>
  <c r="G50" i="5"/>
  <c r="F50" i="5"/>
  <c r="H36" i="6" l="1"/>
  <c r="J29" i="6" l="1"/>
  <c r="I29" i="6"/>
  <c r="H29" i="6"/>
  <c r="J28" i="6"/>
  <c r="I28" i="6"/>
  <c r="H28" i="6"/>
  <c r="H27" i="6" l="1"/>
  <c r="H56" i="5" l="1"/>
  <c r="J27" i="6" s="1"/>
  <c r="G56" i="5"/>
  <c r="I27" i="6" s="1"/>
  <c r="F56" i="5"/>
  <c r="H58" i="5"/>
  <c r="G58" i="5"/>
  <c r="F58" i="5"/>
  <c r="H57" i="5"/>
  <c r="G57" i="5"/>
  <c r="F57" i="5"/>
  <c r="G42" i="4"/>
  <c r="J37" i="6" l="1"/>
  <c r="I37" i="6"/>
  <c r="H37" i="6"/>
  <c r="H35" i="6"/>
  <c r="I36" i="6" l="1"/>
  <c r="J36" i="6"/>
  <c r="F21" i="5"/>
  <c r="F20" i="5"/>
  <c r="F19" i="5" l="1"/>
  <c r="H21" i="5"/>
  <c r="H19" i="5" s="1"/>
  <c r="G21" i="5"/>
  <c r="G19" i="5" s="1"/>
  <c r="H16" i="6" l="1"/>
  <c r="H49" i="6" l="1"/>
  <c r="H47" i="6"/>
  <c r="H45" i="6"/>
  <c r="H44" i="6"/>
  <c r="H43" i="6"/>
  <c r="H42" i="6"/>
  <c r="H41" i="6"/>
  <c r="H40" i="6"/>
  <c r="H39" i="6"/>
  <c r="H38" i="6"/>
  <c r="H34" i="6"/>
  <c r="H33" i="6"/>
  <c r="H32" i="6"/>
  <c r="H30" i="6"/>
  <c r="H26" i="6"/>
  <c r="H24" i="6"/>
  <c r="H22" i="6"/>
  <c r="H21" i="6"/>
  <c r="H20" i="6"/>
  <c r="H18" i="6"/>
  <c r="H17" i="6"/>
  <c r="H15" i="6"/>
  <c r="H14" i="6"/>
  <c r="H11" i="6" l="1"/>
  <c r="F25" i="5"/>
  <c r="F70" i="5"/>
  <c r="F64" i="5"/>
  <c r="F62" i="5"/>
  <c r="F59" i="5"/>
  <c r="F55" i="5"/>
  <c r="F52" i="5"/>
  <c r="F51" i="5"/>
  <c r="F49" i="5"/>
  <c r="F48" i="5"/>
  <c r="F47" i="5"/>
  <c r="F46" i="5"/>
  <c r="F45" i="5"/>
  <c r="F44" i="5"/>
  <c r="F43" i="5"/>
  <c r="F36" i="5"/>
  <c r="F35" i="5"/>
  <c r="F32" i="5"/>
  <c r="F29" i="5"/>
  <c r="F28" i="5"/>
  <c r="F24" i="5"/>
  <c r="F23" i="5"/>
  <c r="F17" i="5"/>
  <c r="F16" i="5"/>
  <c r="F14" i="5"/>
  <c r="F54" i="5" l="1"/>
  <c r="F42" i="5"/>
  <c r="F38" i="5" s="1"/>
  <c r="H48" i="6"/>
  <c r="H25" i="6"/>
  <c r="H9" i="6" l="1"/>
  <c r="F69" i="5"/>
  <c r="F68" i="5" s="1"/>
  <c r="F63" i="5"/>
  <c r="F61" i="5"/>
  <c r="F53" i="5"/>
  <c r="F34" i="5"/>
  <c r="F31" i="5"/>
  <c r="F30" i="5" s="1"/>
  <c r="F27" i="5"/>
  <c r="F26" i="5" s="1"/>
  <c r="F22" i="5"/>
  <c r="F15" i="5"/>
  <c r="F13" i="5"/>
  <c r="F12" i="5" l="1"/>
  <c r="F60" i="5"/>
  <c r="F33" i="5"/>
  <c r="G10" i="4" l="1"/>
  <c r="J22" i="6"/>
  <c r="I22" i="6"/>
  <c r="J21" i="6"/>
  <c r="I21" i="6"/>
  <c r="H52" i="5" l="1"/>
  <c r="H11" i="4" l="1"/>
  <c r="G51" i="5" l="1"/>
  <c r="H49" i="5"/>
  <c r="G49" i="5"/>
  <c r="J24" i="6" l="1"/>
  <c r="I24" i="6"/>
  <c r="H70" i="5" l="1"/>
  <c r="G70" i="5"/>
  <c r="H64" i="5"/>
  <c r="H63" i="5" s="1"/>
  <c r="G64" i="5"/>
  <c r="G63" i="5" s="1"/>
  <c r="I47" i="6" l="1"/>
  <c r="G69" i="5"/>
  <c r="J47" i="6"/>
  <c r="H69" i="5"/>
  <c r="H68" i="5" l="1"/>
  <c r="G68" i="5"/>
  <c r="J43" i="6"/>
  <c r="I43" i="6"/>
  <c r="H32" i="5" l="1"/>
  <c r="G32" i="5"/>
  <c r="J49" i="6" l="1"/>
  <c r="J48" i="6" s="1"/>
  <c r="G52" i="5"/>
  <c r="I49" i="6" s="1"/>
  <c r="I48" i="6" s="1"/>
  <c r="H62" i="5"/>
  <c r="J44" i="6" s="1"/>
  <c r="G62" i="5"/>
  <c r="I44" i="6" s="1"/>
  <c r="H29" i="5"/>
  <c r="J42" i="6" s="1"/>
  <c r="G29" i="5"/>
  <c r="I42" i="6" s="1"/>
  <c r="H28" i="5"/>
  <c r="J41" i="6" s="1"/>
  <c r="G28" i="5"/>
  <c r="I41" i="6" s="1"/>
  <c r="H25" i="5"/>
  <c r="J40" i="6" s="1"/>
  <c r="G25" i="5"/>
  <c r="I40" i="6" s="1"/>
  <c r="H24" i="5"/>
  <c r="J39" i="6" s="1"/>
  <c r="G24" i="5"/>
  <c r="I39" i="6" s="1"/>
  <c r="H23" i="5"/>
  <c r="J38" i="6" s="1"/>
  <c r="G23" i="5"/>
  <c r="I38" i="6" s="1"/>
  <c r="J35" i="6"/>
  <c r="I35" i="6"/>
  <c r="H17" i="5"/>
  <c r="J34" i="6" s="1"/>
  <c r="G17" i="5"/>
  <c r="I34" i="6" s="1"/>
  <c r="H16" i="5"/>
  <c r="J33" i="6" s="1"/>
  <c r="G16" i="5"/>
  <c r="I33" i="6" s="1"/>
  <c r="H14" i="5"/>
  <c r="J32" i="6" s="1"/>
  <c r="G14" i="5"/>
  <c r="I32" i="6" s="1"/>
  <c r="J30" i="6"/>
  <c r="G59" i="5"/>
  <c r="I30" i="6" s="1"/>
  <c r="H55" i="5"/>
  <c r="J26" i="6" s="1"/>
  <c r="G55" i="5"/>
  <c r="I26" i="6" s="1"/>
  <c r="H48" i="5"/>
  <c r="G48" i="5"/>
  <c r="H51" i="5"/>
  <c r="H47" i="5"/>
  <c r="G47" i="5"/>
  <c r="H35" i="5"/>
  <c r="J18" i="6" s="1"/>
  <c r="G35" i="5"/>
  <c r="I18" i="6" s="1"/>
  <c r="H45" i="5"/>
  <c r="J16" i="6" s="1"/>
  <c r="G45" i="5"/>
  <c r="I16" i="6" s="1"/>
  <c r="H46" i="5"/>
  <c r="J17" i="6" s="1"/>
  <c r="G46" i="5"/>
  <c r="I17" i="6" s="1"/>
  <c r="H44" i="5"/>
  <c r="J15" i="6" s="1"/>
  <c r="G44" i="5"/>
  <c r="I15" i="6" s="1"/>
  <c r="H43" i="5"/>
  <c r="G43" i="5"/>
  <c r="I14" i="6" s="1"/>
  <c r="I42" i="4"/>
  <c r="I48" i="4" s="1"/>
  <c r="G31" i="5"/>
  <c r="G30" i="5" s="1"/>
  <c r="H42" i="4"/>
  <c r="J14" i="6" l="1"/>
  <c r="H42" i="5"/>
  <c r="H38" i="5" s="1"/>
  <c r="I20" i="6"/>
  <c r="I11" i="6" s="1"/>
  <c r="J20" i="6"/>
  <c r="G61" i="5"/>
  <c r="H36" i="5"/>
  <c r="H34" i="5"/>
  <c r="H33" i="5" s="1"/>
  <c r="H61" i="5"/>
  <c r="H15" i="5"/>
  <c r="I31" i="6"/>
  <c r="H22" i="5"/>
  <c r="J25" i="6"/>
  <c r="G36" i="5"/>
  <c r="H27" i="5"/>
  <c r="H26" i="5" s="1"/>
  <c r="G34" i="5"/>
  <c r="G33" i="5" s="1"/>
  <c r="G54" i="5"/>
  <c r="G53" i="5" s="1"/>
  <c r="G15" i="5"/>
  <c r="G22" i="5"/>
  <c r="G42" i="5"/>
  <c r="G38" i="5" s="1"/>
  <c r="H13" i="5"/>
  <c r="H31" i="5"/>
  <c r="H30" i="5" s="1"/>
  <c r="H54" i="5"/>
  <c r="H53" i="5" s="1"/>
  <c r="I25" i="6"/>
  <c r="I10" i="4"/>
  <c r="G27" i="5"/>
  <c r="G26" i="5" s="1"/>
  <c r="G13" i="5"/>
  <c r="H10" i="4"/>
  <c r="H48" i="4"/>
  <c r="I9" i="6" l="1"/>
  <c r="H12" i="5"/>
  <c r="G12" i="5"/>
  <c r="H60" i="5"/>
  <c r="J11" i="6"/>
  <c r="G60" i="5"/>
  <c r="J31" i="6"/>
  <c r="J9" i="6" l="1"/>
  <c r="H11" i="5"/>
  <c r="G11" i="5"/>
</calcChain>
</file>

<file path=xl/sharedStrings.xml><?xml version="1.0" encoding="utf-8"?>
<sst xmlns="http://schemas.openxmlformats.org/spreadsheetml/2006/main" count="688" uniqueCount="163">
  <si>
    <t xml:space="preserve">Наименование </t>
  </si>
  <si>
    <t>ГРБС</t>
  </si>
  <si>
    <t>Рз</t>
  </si>
  <si>
    <t>ПР</t>
  </si>
  <si>
    <t>ЦСР</t>
  </si>
  <si>
    <t>ВР</t>
  </si>
  <si>
    <t>Всего</t>
  </si>
  <si>
    <t>01</t>
  </si>
  <si>
    <t>02</t>
  </si>
  <si>
    <t>01 3 01 72020</t>
  </si>
  <si>
    <t>100</t>
  </si>
  <si>
    <t>04</t>
  </si>
  <si>
    <t>01 3 01 72010</t>
  </si>
  <si>
    <t>200</t>
  </si>
  <si>
    <t>800</t>
  </si>
  <si>
    <t>13</t>
  </si>
  <si>
    <t>01 3 02 70200</t>
  </si>
  <si>
    <t>500</t>
  </si>
  <si>
    <t>03</t>
  </si>
  <si>
    <t>01 3 02 51180</t>
  </si>
  <si>
    <t>09</t>
  </si>
  <si>
    <t>01 3 02 71430</t>
  </si>
  <si>
    <t>01 1 05 71290</t>
  </si>
  <si>
    <t>05</t>
  </si>
  <si>
    <t>01 1 01 78670</t>
  </si>
  <si>
    <t>01 1 02 78610</t>
  </si>
  <si>
    <t>01 1 03 78610</t>
  </si>
  <si>
    <t>01 1 06 78610</t>
  </si>
  <si>
    <t>01 1 08 78610</t>
  </si>
  <si>
    <t>10</t>
  </si>
  <si>
    <t>01 3 02 70470</t>
  </si>
  <si>
    <t>300</t>
  </si>
  <si>
    <t>01 3 02 70570</t>
  </si>
  <si>
    <t>Муниципальное казенное учреждение культуры "Ерышевское КДО"</t>
  </si>
  <si>
    <t>08</t>
  </si>
  <si>
    <t>01 2 01 00590</t>
  </si>
  <si>
    <t>тыс.руб.</t>
  </si>
  <si>
    <t>Общегосударственные вопросы</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</si>
  <si>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</si>
  <si>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</si>
  <si>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Другие общегосударственные вопросы</t>
  </si>
  <si>
    <t>Национальная оборона</t>
  </si>
  <si>
    <t>Мобилизационная и вневойсковая подготовка</t>
  </si>
  <si>
    <t>Национальная безопасность и правоохранительная деятельность</t>
  </si>
  <si>
    <t>Национальная экономика</t>
  </si>
  <si>
    <t>Дорожное хозяйство (дорожные фонды)</t>
  </si>
  <si>
    <t>Жилищно-коммунальное хозяйство</t>
  </si>
  <si>
    <t>Благоустройство</t>
  </si>
  <si>
    <t>Культура , кинематография, средства массовой информации</t>
  </si>
  <si>
    <t xml:space="preserve">Культура </t>
  </si>
  <si>
    <t>Социальная политика</t>
  </si>
  <si>
    <t>Пенсионное обеспечение</t>
  </si>
  <si>
    <t>Социальное обеспечение населения</t>
  </si>
  <si>
    <t>№ п/п</t>
  </si>
  <si>
    <t>Наименование программы</t>
  </si>
  <si>
    <t>01 0 00 00000</t>
  </si>
  <si>
    <t>в том числе:</t>
  </si>
  <si>
    <t>Подпрограмма «Развитие инфраструктуры и благоустройство территории»</t>
  </si>
  <si>
    <t>01 1 00 00000</t>
  </si>
  <si>
    <t>914</t>
  </si>
  <si>
    <t>01 2 00 00000</t>
  </si>
  <si>
    <t>970</t>
  </si>
  <si>
    <t xml:space="preserve"> Подпрограмма "Обеспечение реализации муниципальной программы" </t>
  </si>
  <si>
    <t>01 3 00 00000</t>
  </si>
  <si>
    <t>12</t>
  </si>
  <si>
    <t>01 1 09 78430</t>
  </si>
  <si>
    <t>Другие вопросы в области национальной экономики</t>
  </si>
  <si>
    <t>01 1 07 78610</t>
  </si>
  <si>
    <t>14</t>
  </si>
  <si>
    <t>Другие вопросы в области национальной безопасности и правоохранительной деятельности</t>
  </si>
  <si>
    <t>01 3 02 27880</t>
  </si>
  <si>
    <t>700</t>
  </si>
  <si>
    <t>Обслуживание государственного и муниципального долга</t>
  </si>
  <si>
    <t>Обслуживание внутреннего  государственного и муниципального долга</t>
  </si>
  <si>
    <t>01 3 2788</t>
  </si>
  <si>
    <t>01 1 11 78610</t>
  </si>
  <si>
    <t>07</t>
  </si>
  <si>
    <t>01 3 02 70110</t>
  </si>
  <si>
    <t>01 3 02 70120</t>
  </si>
  <si>
    <t>Обеспечение проведения выборов и референдумов</t>
  </si>
  <si>
    <t>01 2 03 00590</t>
  </si>
  <si>
    <t>01 2 04 00590</t>
  </si>
  <si>
    <t>01 1 09 78610</t>
  </si>
  <si>
    <t>тыс.рублей</t>
  </si>
  <si>
    <t>Сумма</t>
  </si>
  <si>
    <t>0501</t>
  </si>
  <si>
    <t>В.Ф. Ярковой</t>
  </si>
  <si>
    <t>Жилищное хозяйство</t>
  </si>
  <si>
    <t>01 1 12 S8830</t>
  </si>
  <si>
    <t>01 1 13 S8600</t>
  </si>
  <si>
    <t>01 5 01 78670</t>
  </si>
  <si>
    <t>01 5 00 00000</t>
  </si>
  <si>
    <t>Расходы на обеспечение деятельности главы администрации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Павловского муниципального  района Воронежской области " подпрограммы "Обеспечение реализации муниципальной программы" муниципальной программы "Социально-экономического развития Красного сельского поселения Павловского муниципального района Воронежской области Павловского муниципального  района Воронежской области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</si>
  <si>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(Расходы на выплату персоналу в целях обеспечения выполнения функций государственными(муниципальными ) органами.казенными учреждениями.органами управления государственными внебюджетными фондами)</t>
  </si>
  <si>
    <t>Расходы на обеспечение функций органов местного самоуправления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Павловского муниципального  района Воронежской области "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 Павловского муниципального  района Воронежской области " (Закупка товаров.работ и услуг для государственных (муниципальных)нужд)</t>
  </si>
  <si>
    <t>Расходы на обеспечение функций органов местного самоуправления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 (Иные бюджетные ассигнования)</t>
  </si>
  <si>
    <t>Расходы на проведение выборов депутатов представительного органа муниципального образования в рамках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области"(Иные бюджетные ассигнования)</t>
  </si>
  <si>
    <t>Расходы на проведение выборов главы муниципального образования в рамках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области"(Иные бюджетные ассигнования)</t>
  </si>
  <si>
    <t>Выполнение других расходных обязательств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товаров.работ и услуг для государственных (муниципальных)нужд)</t>
  </si>
  <si>
    <t>Выполнение других расходных обязательств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(Межбюджетные трансферты)</t>
  </si>
  <si>
    <t>Выполнение других расходных обязательств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(Иные бюджетные ассигнования)</t>
  </si>
  <si>
    <t>Расходы на осуществление первичного воинского учета на территориях, где отсутствуют военные комиссариаты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(Расходы на выплату персоналу в целях обеспечения выполнения функций государственными(муниципальными ) органами, казенными учреждениями, органами управления государственными внебюджетными фондами)</t>
  </si>
  <si>
    <t>Расходы на осуществление первичного воинского учета на территориях, где отсутствуют военные комиссариаты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 (муниципальных)нужд)</t>
  </si>
  <si>
    <t xml:space="preserve">Мероприятия в сфере других вопросов в области национальной безопасности и правоохранительной деятельности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</si>
  <si>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Мероприятия по развитию сети автомобильных дорог общего пользования в рамках основного мероприятия "Осуществление дорожной деятельности в отношении автомобильных дорог местного значения"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</si>
  <si>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Расходы по организации проведения оплачиваемых общественных работ в рамках основного мероприятия " Организация сбора и вывоза мусора и твердых бытовых отходов,благоустройство территории"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государственных(муниципальных)нужд)</t>
  </si>
  <si>
    <t>Расходы  по переселению граждан из жилых помещений, признанных непригодными для проживания в рамках основного мероприятия  " Организация переселения граждан из жилых помещений, признанных непригодными для проживания"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государственных(муниципальных)нужд)</t>
  </si>
  <si>
    <t xml:space="preserve"> по переселению граждан из аварийного жилищного фонда, признанного таковым после 01.01.2012 г. в рамках основного мероприятия "Организация переселения граждан из аварийного жилищного фонда, признанного таковым после 01.01.2012 г."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государственных(муниципальных)нужд)</t>
  </si>
  <si>
    <t xml:space="preserve">Расходы на уличное освещение в рамках основного мероприятия "Организация уличного освещения"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</si>
  <si>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благоустройству  территории сельского поселения  в рамках основного мероприятия "Организация и содержание мест захоронения"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</si>
  <si>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благоустройству  территории сельского поселения  в рамках основного мероприятия "Организация водоснабжения"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</si>
  <si>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благоустройству  территории сельского поселения  в рамках основного мероприятия "Озеленение территории"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</si>
  <si>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благоустройству  территории сельского поселения  в рамках основного мероприятия "Благоустройство сквера"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</si>
  <si>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благоустройству  территории сельского поселения  в рамках основного мероприятия "Обеспечение сохранности и ремонт военно-мемориальных объектов"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</si>
  <si>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поддержке и развитию ТОС на  территории Красного сельского поселения Павловского муниципального района Воронежской области  в рамках основного мероприятия "Поддержка и развитие ТОС на  территории Красного сельского поселения Павловского муниципального района Воронежской области"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</si>
  <si>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повышению энергоэффективности в электроснабжении,в рамках основного мероприятия "Повышение энергоэффективности в электроснабжении" подпрограммы "Энергосбережение и повышение энергетической эффективности на территории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</si>
  <si>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Расходы на доплату к пенсиям муниципальных служащих органов местного самоуправления Красного сельского поселения Павловского муниципального района Воронежской области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(Социальное обеспечение и иные выплаты населения)</t>
  </si>
  <si>
    <t>Расходы на социальную поддержку членов семей военнослужащих, погибших  в период прохождения военной службы в мирное время"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(Социальное обеспечение и иные выплаты населения)</t>
  </si>
  <si>
    <t>Процентные платежи по государственному долгу  в рамках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области"(Обслуживание государственного (муниципального) долга)</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</si>
  <si>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</si>
  <si>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</si>
  <si>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основного мероприятия "Капитальный ремонт здания культуры МКУК «Ерышевское КДО»" 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</si>
  <si>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основного мероприятия "Обновление материально-технической базы  МКУК «Ерышевское КДО»"подпрограммы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</si>
  <si>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(Иные бюджетные ассигнования)</t>
  </si>
  <si>
    <t>Глава Красного сельского поселения</t>
  </si>
  <si>
    <t>Павловского муниципального района Воронежской области</t>
  </si>
  <si>
    <t>Расходы на обеспечение деятельности главы администрации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"Социально-экономического развития Красного сельского поселения Павловского муниципального района Воронежской области"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</si>
  <si>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 (Закупка товаров.работ и услуг для государственных (муниципальных)нужд)</t>
  </si>
  <si>
    <t>Расходы по организации проведения оплачиваемых общественных работ в рамках основного мероприятия " Организация сбора и вывоза мусора и твердых бытовых отходов,благоустройство территории"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осударственных(муниципальных)нужд)</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</si>
  <si>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t>
  </si>
  <si>
    <t>Муниципальная  программа "Социально-экономическое развитие Красного сельского поселения Павловского муниципального района Воронежской области", всего:</t>
  </si>
  <si>
    <t>Расходы по переселению граждан из аварийного жилищного фонда, признанного таковым после 01.01.2012 г. в рамках основного мероприятия "Организация переселения граждан из аварийного жилищного фонда, признанного таковым после 01.01.2012 г."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государственных(муниципальных)нужд)</t>
  </si>
  <si>
    <t>Расходы по организации проведения оплачиваемых общественных работ в рамках основного мероприятия " Организация сбора и вывоза мусора и твердых бытовых отходов,благоустройство территории"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 (муниципальных)нужд)</t>
  </si>
  <si>
    <t xml:space="preserve">Подпрограмма "Развитие культуры Красного сельского поселения Павловского муниципального района Воронежской области" </t>
  </si>
  <si>
    <t xml:space="preserve"> Подпрограмма "Энергосбережение и повышение энергетической эффективности на территории Красного сельского поселения Павловского муниципального района Воронежской области" </t>
  </si>
  <si>
    <t xml:space="preserve">Администрация Красного сельского поселения Павловского муниципального района Воронежской </t>
  </si>
  <si>
    <t>Приложение 3</t>
  </si>
  <si>
    <t>Ведомственная структура расходов бюджета 
Красного сельского поселения Павловского муниципального района Воронежской области  
на 2024 год и на плановый период 2025 и 2026 годов</t>
  </si>
  <si>
    <t>Приложение 4</t>
  </si>
  <si>
    <t>Распределение  бюджетных ассигнований 
по разделам,  подразделам,  целевым статьям (муниципальным программам                      Красного сельского поселения Павловского муниципального района Воронежской области), 
группам видов расходов  классификации  расходов бюджета                                                      Красного сельского поселения Павловского муниципального района Воронежской области 
 на 2024 год и на плановый период 2025 и 2026 годов</t>
  </si>
  <si>
    <t>Приложение    5</t>
  </si>
  <si>
    <t xml:space="preserve">Распределение бюджетных ассигнований по целевым статьям 
(муниципальным программам Красного сельского поселения Павловского муниципального района Воронежской области ), группам видов расходов, 
разделам, подразделам классификации бюджетам 
Красного сельского поселения Павловского муниципального района Воронежской области на 2024 год и на плановый период 2025 и 2026 годов </t>
  </si>
  <si>
    <t>2024 год</t>
  </si>
  <si>
    <t>2025 год</t>
  </si>
  <si>
    <t>2026 год</t>
  </si>
  <si>
    <t>1.4</t>
  </si>
  <si>
    <t>1.1.</t>
  </si>
  <si>
    <t>1.3.</t>
  </si>
  <si>
    <t>Приложение 2</t>
  </si>
  <si>
    <t>к решению Совета народных депутатов Красного сельского поселения Павловского муниципального района Воронежской области 
от 22.12.2023 г. №227</t>
  </si>
  <si>
    <t>Приложение    4</t>
  </si>
  <si>
    <t>к решению Совета народных депутатов Красного сельского поселения Павловского муниципального района Воронежской области
от 22.12.2023 г. №227</t>
  </si>
  <si>
    <t>к решению Совета народных депутатов Красного сельского поселения Павловского муниципального  района Воронежской области 
от 22.12.2023 г. №227</t>
  </si>
  <si>
    <t>01 1 12 S9330</t>
  </si>
  <si>
    <t>Расходы на  мероприятия в области физической культуры и спорта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Павловского муниципального  района Воронежской области "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 Павловского муниципального  района Воронежской области " (Закупка товаров.работ и услуг для государственных (муниципальных)нужд)</t>
  </si>
  <si>
    <t>11</t>
  </si>
  <si>
    <t>Физическая культура и спорт</t>
  </si>
  <si>
    <t>Физическая культура</t>
  </si>
  <si>
    <t>01 1 13 S9330</t>
  </si>
  <si>
    <t>01 30 27880</t>
  </si>
  <si>
    <t>к решению Совета народных депутатов Красного сельского поселения Павловского муниципального  района Воронежской области 
от 29.05.2024г. №260</t>
  </si>
  <si>
    <t>к решению Совета народных депутатов Красного сельского поселения Павловского муниципального района Воронежской области 
от 29.05.2024 г. №260</t>
  </si>
  <si>
    <t>к решению Совета народных депутатов Красного сельского поселения Павловского муниципального района Воронежской области
от 29.05.2024 г. №260</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</si>
</sst>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
    <numFmt numFmtId="166" formatCode="#,##0.0000"/>
    <numFmt numFmtId="167" formatCode="#,##0.00000"/>
    <numFmt numFmtId="168" formatCode="0.00000"/>
    <numFmt numFmtId="169" formatCode="0.0000"/>
  </numFmts>
  <fonts count="28" x14ac:knownFonts="1">
    <font>
      <sz val="10"/>
      <name val="Arial Cyr"/>
      <family val="2"/>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sz val="8.5"/>
      <name val="Times New Roman"/>
      <family val="1"/>
      <charset val="204"/>
    </font>
    <font>
      <sz val="13"/>
      <name val="Times New Roman"/>
      <family val="1"/>
      <charset val="204"/>
    </font>
    <font>
      <b/>
      <sz val="14"/>
      <name val="Times New Roman"/>
      <family val="1"/>
      <charset val="204"/>
    </font>
    <font>
      <sz val="12"/>
      <name val="Times New Roman"/>
      <family val="1"/>
      <charset val="204"/>
    </font>
    <font>
      <sz val="10"/>
      <name val="Times New Roman"/>
      <family val="1"/>
      <charset val="204"/>
    </font>
    <font>
      <b/>
      <sz val="12"/>
      <name val="Times New Roman"/>
      <family val="1"/>
      <charset val="204"/>
    </font>
    <font>
      <b/>
      <sz val="10"/>
      <name val="Times New Roman"/>
      <family val="1"/>
      <charset val="204"/>
    </font>
    <font>
      <b/>
      <sz val="13"/>
      <name val="Times New Roman"/>
      <family val="1"/>
      <charset val="204"/>
    </font>
    <font>
      <sz val="10"/>
      <name val="Arial Cyr"/>
      <family val="2"/>
      <charset val="204"/>
    </font>
  </fonts>
  <fills count="24">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s>
  <borders count="27">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8"/>
      </left>
      <right style="thin">
        <color indexed="64"/>
      </right>
      <top style="thin">
        <color indexed="8"/>
      </top>
      <bottom style="thin">
        <color indexed="8"/>
      </bottom>
      <diagonal/>
    </border>
    <border>
      <left style="thin">
        <color indexed="8"/>
      </left>
      <right style="thin">
        <color indexed="64"/>
      </right>
      <top/>
      <bottom style="thin">
        <color indexed="8"/>
      </bottom>
      <diagonal/>
    </border>
    <border>
      <left style="thin">
        <color indexed="64"/>
      </left>
      <right style="thin">
        <color indexed="64"/>
      </right>
      <top/>
      <bottom style="thin">
        <color indexed="64"/>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top/>
      <bottom style="thin">
        <color indexed="8"/>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42">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7" borderId="1" applyNumberFormat="0" applyAlignment="0" applyProtection="0"/>
    <xf numFmtId="0" fontId="4" fillId="20" borderId="2" applyNumberFormat="0" applyAlignment="0" applyProtection="0"/>
    <xf numFmtId="0" fontId="5" fillId="20" borderId="1" applyNumberFormat="0" applyAlignment="0" applyProtection="0"/>
    <xf numFmtId="0" fontId="6" fillId="0" borderId="3" applyNumberFormat="0" applyFill="0" applyAlignment="0" applyProtection="0"/>
    <xf numFmtId="0" fontId="7" fillId="0" borderId="4" applyNumberFormat="0" applyFill="0" applyAlignment="0" applyProtection="0"/>
    <xf numFmtId="0" fontId="8" fillId="0" borderId="5" applyNumberFormat="0" applyFill="0" applyAlignment="0" applyProtection="0"/>
    <xf numFmtId="0" fontId="8" fillId="0" borderId="0" applyNumberFormat="0" applyFill="0" applyBorder="0" applyAlignment="0" applyProtection="0"/>
    <xf numFmtId="0" fontId="9" fillId="0" borderId="6" applyNumberFormat="0" applyFill="0" applyAlignment="0" applyProtection="0"/>
    <xf numFmtId="0" fontId="10" fillId="21" borderId="7" applyNumberFormat="0" applyAlignment="0" applyProtection="0"/>
    <xf numFmtId="0" fontId="11" fillId="0" borderId="0" applyNumberFormat="0" applyFill="0" applyBorder="0" applyAlignment="0" applyProtection="0"/>
    <xf numFmtId="0" fontId="12" fillId="22" borderId="0" applyNumberFormat="0" applyBorder="0" applyAlignment="0" applyProtection="0"/>
    <xf numFmtId="0" fontId="13" fillId="3" borderId="0" applyNumberFormat="0" applyBorder="0" applyAlignment="0" applyProtection="0"/>
    <xf numFmtId="0" fontId="14" fillId="0" borderId="0" applyNumberFormat="0" applyFill="0" applyBorder="0" applyAlignment="0" applyProtection="0"/>
    <xf numFmtId="0" fontId="27" fillId="23" borderId="8" applyNumberFormat="0" applyAlignment="0" applyProtection="0"/>
    <xf numFmtId="0" fontId="15" fillId="0" borderId="9" applyNumberFormat="0" applyFill="0" applyAlignment="0" applyProtection="0"/>
    <xf numFmtId="0" fontId="16" fillId="0" borderId="0" applyNumberFormat="0" applyFill="0" applyBorder="0" applyAlignment="0" applyProtection="0"/>
    <xf numFmtId="0" fontId="17" fillId="4" borderId="0" applyNumberFormat="0" applyBorder="0" applyAlignment="0" applyProtection="0"/>
  </cellStyleXfs>
  <cellXfs count="190">
    <xf numFmtId="0" fontId="0" fillId="0" borderId="0" xfId="0"/>
    <xf numFmtId="164" fontId="18" fillId="0" borderId="0" xfId="0" applyNumberFormat="1" applyFont="1" applyFill="1" applyAlignment="1">
      <alignment horizontal="left" vertical="center" wrapText="1"/>
    </xf>
    <xf numFmtId="49" fontId="18" fillId="0" borderId="0" xfId="0" applyNumberFormat="1" applyFont="1" applyFill="1" applyAlignment="1">
      <alignment horizontal="center"/>
    </xf>
    <xf numFmtId="164" fontId="19" fillId="0" borderId="0" xfId="0" applyNumberFormat="1" applyFont="1" applyFill="1" applyAlignment="1">
      <alignment horizontal="center"/>
    </xf>
    <xf numFmtId="164" fontId="19" fillId="0" borderId="0" xfId="0" applyNumberFormat="1" applyFont="1" applyFill="1"/>
    <xf numFmtId="164" fontId="18" fillId="0" borderId="0" xfId="0" applyNumberFormat="1" applyFont="1" applyFill="1"/>
    <xf numFmtId="1" fontId="20" fillId="0" borderId="0" xfId="0" applyNumberFormat="1" applyFont="1" applyFill="1" applyAlignment="1">
      <alignment wrapText="1"/>
    </xf>
    <xf numFmtId="49" fontId="20" fillId="0" borderId="0" xfId="0" applyNumberFormat="1" applyFont="1" applyFill="1" applyAlignment="1">
      <alignment wrapText="1"/>
    </xf>
    <xf numFmtId="49" fontId="20" fillId="0" borderId="0" xfId="0" applyNumberFormat="1" applyFont="1" applyFill="1" applyAlignment="1">
      <alignment vertical="top" wrapText="1"/>
    </xf>
    <xf numFmtId="0" fontId="22" fillId="0" borderId="0" xfId="0" applyFont="1" applyFill="1" applyAlignment="1">
      <alignment horizontal="center"/>
    </xf>
    <xf numFmtId="1" fontId="22" fillId="0" borderId="0" xfId="0" applyNumberFormat="1" applyFont="1" applyFill="1"/>
    <xf numFmtId="1" fontId="22" fillId="0" borderId="0" xfId="0" applyNumberFormat="1" applyFont="1" applyFill="1" applyAlignment="1">
      <alignment horizontal="center" textRotation="90" wrapText="1"/>
    </xf>
    <xf numFmtId="164" fontId="24" fillId="0" borderId="10" xfId="0" applyNumberFormat="1" applyFont="1" applyFill="1" applyBorder="1" applyAlignment="1">
      <alignment horizontal="left" vertical="center" wrapText="1"/>
    </xf>
    <xf numFmtId="49" fontId="22" fillId="0" borderId="10" xfId="0" applyNumberFormat="1" applyFont="1" applyFill="1" applyBorder="1" applyAlignment="1">
      <alignment horizontal="center"/>
    </xf>
    <xf numFmtId="1" fontId="22" fillId="0" borderId="10" xfId="0" applyNumberFormat="1" applyFont="1" applyFill="1" applyBorder="1" applyAlignment="1">
      <alignment horizontal="center"/>
    </xf>
    <xf numFmtId="164" fontId="22" fillId="0" borderId="0" xfId="0" applyNumberFormat="1" applyFont="1" applyFill="1"/>
    <xf numFmtId="0" fontId="22" fillId="0" borderId="10" xfId="0" applyFont="1" applyFill="1" applyBorder="1" applyAlignment="1">
      <alignment wrapText="1"/>
    </xf>
    <xf numFmtId="164" fontId="22" fillId="0" borderId="0" xfId="0" applyNumberFormat="1" applyFont="1" applyFill="1" applyAlignment="1">
      <alignment horizontal="center" textRotation="90" wrapText="1"/>
    </xf>
    <xf numFmtId="164" fontId="22" fillId="0" borderId="10" xfId="0" applyNumberFormat="1" applyFont="1" applyFill="1" applyBorder="1" applyAlignment="1">
      <alignment horizontal="left" vertical="center" wrapText="1"/>
    </xf>
    <xf numFmtId="164" fontId="22" fillId="0" borderId="10" xfId="0" applyNumberFormat="1" applyFont="1" applyFill="1" applyBorder="1" applyAlignment="1">
      <alignment wrapText="1"/>
    </xf>
    <xf numFmtId="0" fontId="22" fillId="0" borderId="10" xfId="0" applyNumberFormat="1" applyFont="1" applyFill="1" applyBorder="1" applyAlignment="1">
      <alignment vertical="center" wrapText="1"/>
    </xf>
    <xf numFmtId="49" fontId="18" fillId="0" borderId="10" xfId="0" applyNumberFormat="1" applyFont="1" applyFill="1" applyBorder="1" applyAlignment="1">
      <alignment horizontal="center"/>
    </xf>
    <xf numFmtId="1" fontId="18" fillId="0" borderId="10" xfId="0" applyNumberFormat="1" applyFont="1" applyFill="1" applyBorder="1" applyAlignment="1">
      <alignment horizontal="center"/>
    </xf>
    <xf numFmtId="0" fontId="22" fillId="0" borderId="10" xfId="0" applyNumberFormat="1" applyFont="1" applyFill="1" applyBorder="1" applyAlignment="1">
      <alignment wrapText="1"/>
    </xf>
    <xf numFmtId="0" fontId="24" fillId="0" borderId="10" xfId="0" applyNumberFormat="1" applyFont="1" applyFill="1" applyBorder="1" applyAlignment="1">
      <alignment wrapText="1"/>
    </xf>
    <xf numFmtId="49" fontId="24" fillId="0" borderId="10" xfId="0" applyNumberFormat="1" applyFont="1" applyFill="1" applyBorder="1" applyAlignment="1">
      <alignment horizontal="center"/>
    </xf>
    <xf numFmtId="1" fontId="24" fillId="0" borderId="10" xfId="0" applyNumberFormat="1" applyFont="1" applyFill="1" applyBorder="1" applyAlignment="1">
      <alignment horizontal="center"/>
    </xf>
    <xf numFmtId="164" fontId="20" fillId="0" borderId="0" xfId="0" applyNumberFormat="1" applyFont="1" applyFill="1" applyBorder="1" applyAlignment="1">
      <alignment horizontal="left" vertical="center" wrapText="1"/>
    </xf>
    <xf numFmtId="1" fontId="20" fillId="0" borderId="0" xfId="0" applyNumberFormat="1" applyFont="1" applyFill="1" applyBorder="1" applyAlignment="1">
      <alignment horizontal="center" wrapText="1"/>
    </xf>
    <xf numFmtId="49" fontId="20" fillId="0" borderId="0" xfId="0" applyNumberFormat="1" applyFont="1" applyFill="1" applyBorder="1" applyAlignment="1">
      <alignment horizontal="center"/>
    </xf>
    <xf numFmtId="1" fontId="20" fillId="0" borderId="0" xfId="0" applyNumberFormat="1" applyFont="1" applyFill="1" applyBorder="1" applyAlignment="1">
      <alignment horizontal="center"/>
    </xf>
    <xf numFmtId="164" fontId="20" fillId="0" borderId="0" xfId="0" applyNumberFormat="1" applyFont="1" applyFill="1" applyAlignment="1">
      <alignment horizontal="center"/>
    </xf>
    <xf numFmtId="164" fontId="20" fillId="0" borderId="0" xfId="0" applyNumberFormat="1" applyFont="1" applyFill="1"/>
    <xf numFmtId="164" fontId="20" fillId="0" borderId="0" xfId="0" applyNumberFormat="1" applyFont="1" applyFill="1" applyBorder="1"/>
    <xf numFmtId="164" fontId="20" fillId="0" borderId="0" xfId="0" applyNumberFormat="1" applyFont="1" applyFill="1" applyBorder="1" applyAlignment="1">
      <alignment horizontal="center"/>
    </xf>
    <xf numFmtId="164" fontId="23" fillId="0" borderId="0" xfId="0" applyNumberFormat="1" applyFont="1" applyFill="1" applyBorder="1" applyAlignment="1">
      <alignment horizontal="center"/>
    </xf>
    <xf numFmtId="164" fontId="19" fillId="0" borderId="0" xfId="0" applyNumberFormat="1" applyFont="1" applyFill="1" applyBorder="1" applyAlignment="1">
      <alignment horizontal="center"/>
    </xf>
    <xf numFmtId="164" fontId="24" fillId="0" borderId="10" xfId="0" applyNumberFormat="1" applyFont="1" applyFill="1" applyBorder="1" applyAlignment="1">
      <alignment wrapText="1"/>
    </xf>
    <xf numFmtId="49" fontId="22" fillId="0" borderId="11" xfId="0" applyNumberFormat="1" applyFont="1" applyFill="1" applyBorder="1" applyAlignment="1">
      <alignment horizontal="center"/>
    </xf>
    <xf numFmtId="0" fontId="24" fillId="0" borderId="10" xfId="0" applyFont="1" applyFill="1" applyBorder="1" applyAlignment="1">
      <alignment wrapText="1"/>
    </xf>
    <xf numFmtId="49" fontId="24" fillId="0" borderId="11" xfId="0" applyNumberFormat="1" applyFont="1" applyFill="1" applyBorder="1" applyAlignment="1">
      <alignment horizontal="center"/>
    </xf>
    <xf numFmtId="0" fontId="24" fillId="0" borderId="10" xfId="0" applyFont="1" applyFill="1" applyBorder="1" applyAlignment="1">
      <alignment horizontal="left" vertical="center" wrapText="1"/>
    </xf>
    <xf numFmtId="164" fontId="24" fillId="0" borderId="10" xfId="0" applyNumberFormat="1" applyFont="1" applyFill="1" applyBorder="1" applyAlignment="1">
      <alignment horizontal="left" wrapText="1"/>
    </xf>
    <xf numFmtId="0" fontId="24" fillId="0" borderId="10" xfId="0" applyNumberFormat="1" applyFont="1" applyFill="1" applyBorder="1" applyAlignment="1">
      <alignment vertical="center" wrapText="1"/>
    </xf>
    <xf numFmtId="0" fontId="23" fillId="0" borderId="0" xfId="0" applyFont="1" applyFill="1" applyAlignment="1">
      <alignment horizontal="center" wrapText="1"/>
    </xf>
    <xf numFmtId="0" fontId="23" fillId="0" borderId="0" xfId="0" applyFont="1" applyFill="1"/>
    <xf numFmtId="0" fontId="20" fillId="0" borderId="0" xfId="0" applyFont="1" applyFill="1" applyAlignment="1">
      <alignment wrapText="1"/>
    </xf>
    <xf numFmtId="0" fontId="20" fillId="0" borderId="0" xfId="0" applyFont="1" applyFill="1" applyAlignment="1">
      <alignment horizontal="center" wrapText="1"/>
    </xf>
    <xf numFmtId="0" fontId="18" fillId="0" borderId="0" xfId="0" applyFont="1" applyFill="1" applyAlignment="1">
      <alignment wrapText="1"/>
    </xf>
    <xf numFmtId="2" fontId="18" fillId="0" borderId="0" xfId="0" applyNumberFormat="1" applyFont="1" applyFill="1" applyAlignment="1">
      <alignment horizontal="center"/>
    </xf>
    <xf numFmtId="164" fontId="24" fillId="0" borderId="10" xfId="0" applyNumberFormat="1" applyFont="1" applyFill="1" applyBorder="1" applyAlignment="1">
      <alignment horizontal="center"/>
    </xf>
    <xf numFmtId="164" fontId="22" fillId="0" borderId="10" xfId="0" applyNumberFormat="1" applyFont="1" applyFill="1" applyBorder="1" applyAlignment="1">
      <alignment horizontal="center" wrapText="1"/>
    </xf>
    <xf numFmtId="164" fontId="24" fillId="0" borderId="10" xfId="0" applyNumberFormat="1" applyFont="1" applyFill="1" applyBorder="1" applyAlignment="1">
      <alignment horizontal="center" wrapText="1"/>
    </xf>
    <xf numFmtId="164" fontId="22" fillId="0" borderId="12" xfId="0" applyNumberFormat="1" applyFont="1" applyFill="1" applyBorder="1" applyAlignment="1">
      <alignment horizontal="center" wrapText="1"/>
    </xf>
    <xf numFmtId="164" fontId="22" fillId="0" borderId="14" xfId="0" applyNumberFormat="1" applyFont="1" applyFill="1" applyBorder="1" applyAlignment="1">
      <alignment horizontal="center" wrapText="1"/>
    </xf>
    <xf numFmtId="164" fontId="18" fillId="0" borderId="0" xfId="0" applyNumberFormat="1" applyFont="1" applyFill="1" applyAlignment="1">
      <alignment horizontal="left" vertical="top" wrapText="1"/>
    </xf>
    <xf numFmtId="1" fontId="20" fillId="0" borderId="0" xfId="0" applyNumberFormat="1" applyFont="1" applyFill="1" applyAlignment="1">
      <alignment horizontal="left" vertical="top" wrapText="1"/>
    </xf>
    <xf numFmtId="49" fontId="20" fillId="0" borderId="0" xfId="0" applyNumberFormat="1" applyFont="1" applyFill="1" applyAlignment="1">
      <alignment horizontal="left" vertical="top" wrapText="1"/>
    </xf>
    <xf numFmtId="1" fontId="18" fillId="0" borderId="0" xfId="0" applyNumberFormat="1" applyFont="1" applyFill="1" applyAlignment="1">
      <alignment horizontal="left" vertical="top" wrapText="1"/>
    </xf>
    <xf numFmtId="49" fontId="18" fillId="0" borderId="0" xfId="0" applyNumberFormat="1" applyFont="1" applyFill="1" applyAlignment="1">
      <alignment horizontal="left" vertical="top"/>
    </xf>
    <xf numFmtId="1" fontId="18" fillId="0" borderId="0" xfId="0" applyNumberFormat="1" applyFont="1" applyFill="1" applyAlignment="1">
      <alignment horizontal="left" vertical="top"/>
    </xf>
    <xf numFmtId="1" fontId="22" fillId="0" borderId="10" xfId="0" applyNumberFormat="1" applyFont="1" applyFill="1" applyBorder="1" applyAlignment="1">
      <alignment horizontal="left" vertical="top" wrapText="1"/>
    </xf>
    <xf numFmtId="1" fontId="24" fillId="0" borderId="10" xfId="0" applyNumberFormat="1" applyFont="1" applyFill="1" applyBorder="1" applyAlignment="1">
      <alignment horizontal="left" vertical="top" wrapText="1"/>
    </xf>
    <xf numFmtId="1" fontId="25" fillId="0" borderId="10" xfId="0" applyNumberFormat="1" applyFont="1" applyFill="1" applyBorder="1" applyAlignment="1">
      <alignment horizontal="left" vertical="top" wrapText="1"/>
    </xf>
    <xf numFmtId="49" fontId="24" fillId="0" borderId="10" xfId="0" applyNumberFormat="1" applyFont="1" applyFill="1" applyBorder="1" applyAlignment="1">
      <alignment horizontal="left" vertical="top" wrapText="1"/>
    </xf>
    <xf numFmtId="49" fontId="24" fillId="0" borderId="11" xfId="0" applyNumberFormat="1" applyFont="1" applyFill="1" applyBorder="1" applyAlignment="1">
      <alignment horizontal="left" vertical="top" wrapText="1"/>
    </xf>
    <xf numFmtId="164" fontId="24" fillId="0" borderId="10" xfId="0" applyNumberFormat="1" applyFont="1" applyFill="1" applyBorder="1" applyAlignment="1">
      <alignment horizontal="left" vertical="top" wrapText="1"/>
    </xf>
    <xf numFmtId="49" fontId="22" fillId="0" borderId="10" xfId="0" applyNumberFormat="1" applyFont="1" applyFill="1" applyBorder="1" applyAlignment="1">
      <alignment horizontal="left" vertical="top"/>
    </xf>
    <xf numFmtId="1" fontId="22" fillId="0" borderId="10" xfId="0" applyNumberFormat="1" applyFont="1" applyFill="1" applyBorder="1" applyAlignment="1">
      <alignment horizontal="left" vertical="top"/>
    </xf>
    <xf numFmtId="49" fontId="22" fillId="0" borderId="11" xfId="0" applyNumberFormat="1" applyFont="1" applyFill="1" applyBorder="1" applyAlignment="1">
      <alignment horizontal="left" vertical="top"/>
    </xf>
    <xf numFmtId="0" fontId="22" fillId="0" borderId="10" xfId="0" applyFont="1" applyFill="1" applyBorder="1" applyAlignment="1">
      <alignment horizontal="left" vertical="top" wrapText="1"/>
    </xf>
    <xf numFmtId="164" fontId="22" fillId="0" borderId="16" xfId="0" applyNumberFormat="1" applyFont="1" applyFill="1" applyBorder="1" applyAlignment="1">
      <alignment horizontal="left" vertical="top" wrapText="1"/>
    </xf>
    <xf numFmtId="164" fontId="22" fillId="0" borderId="10" xfId="0" applyNumberFormat="1" applyFont="1" applyFill="1" applyBorder="1" applyAlignment="1">
      <alignment horizontal="left" vertical="top" wrapText="1"/>
    </xf>
    <xf numFmtId="0" fontId="22" fillId="0" borderId="10" xfId="0" applyNumberFormat="1" applyFont="1" applyFill="1" applyBorder="1" applyAlignment="1">
      <alignment horizontal="left" vertical="top" wrapText="1"/>
    </xf>
    <xf numFmtId="1" fontId="18" fillId="0" borderId="10" xfId="0" applyNumberFormat="1" applyFont="1" applyFill="1" applyBorder="1" applyAlignment="1">
      <alignment horizontal="left" vertical="top" wrapText="1"/>
    </xf>
    <xf numFmtId="49" fontId="18" fillId="0" borderId="10" xfId="0" applyNumberFormat="1" applyFont="1" applyFill="1" applyBorder="1" applyAlignment="1">
      <alignment horizontal="left" vertical="top"/>
    </xf>
    <xf numFmtId="1" fontId="18" fillId="0" borderId="10" xfId="0" applyNumberFormat="1" applyFont="1" applyFill="1" applyBorder="1" applyAlignment="1">
      <alignment horizontal="left" vertical="top"/>
    </xf>
    <xf numFmtId="49" fontId="18" fillId="0" borderId="11" xfId="0" applyNumberFormat="1" applyFont="1" applyFill="1" applyBorder="1" applyAlignment="1">
      <alignment horizontal="left" vertical="top"/>
    </xf>
    <xf numFmtId="0" fontId="24" fillId="0" borderId="10" xfId="0" applyNumberFormat="1" applyFont="1" applyFill="1" applyBorder="1" applyAlignment="1">
      <alignment horizontal="left" vertical="top" wrapText="1"/>
    </xf>
    <xf numFmtId="49" fontId="24" fillId="0" borderId="10" xfId="0" applyNumberFormat="1" applyFont="1" applyFill="1" applyBorder="1" applyAlignment="1">
      <alignment horizontal="left" vertical="top"/>
    </xf>
    <xf numFmtId="1" fontId="24" fillId="0" borderId="10" xfId="0" applyNumberFormat="1" applyFont="1" applyFill="1" applyBorder="1" applyAlignment="1">
      <alignment horizontal="left" vertical="top"/>
    </xf>
    <xf numFmtId="49" fontId="24" fillId="0" borderId="11" xfId="0" applyNumberFormat="1" applyFont="1" applyFill="1" applyBorder="1" applyAlignment="1">
      <alignment horizontal="left" vertical="top"/>
    </xf>
    <xf numFmtId="164" fontId="20" fillId="0" borderId="0" xfId="0" applyNumberFormat="1" applyFont="1" applyFill="1" applyBorder="1" applyAlignment="1">
      <alignment horizontal="right"/>
    </xf>
    <xf numFmtId="1" fontId="20" fillId="0" borderId="0" xfId="0" applyNumberFormat="1" applyFont="1" applyFill="1" applyBorder="1" applyAlignment="1">
      <alignment wrapText="1"/>
    </xf>
    <xf numFmtId="49" fontId="22" fillId="0" borderId="10" xfId="0" applyNumberFormat="1" applyFont="1" applyFill="1" applyBorder="1" applyAlignment="1">
      <alignment horizontal="left" vertical="top" wrapText="1"/>
    </xf>
    <xf numFmtId="0" fontId="24" fillId="0" borderId="10" xfId="0" applyFont="1" applyFill="1" applyBorder="1" applyAlignment="1">
      <alignment horizontal="left" vertical="top" wrapText="1"/>
    </xf>
    <xf numFmtId="49" fontId="23" fillId="0" borderId="10" xfId="0" applyNumberFormat="1" applyFont="1" applyFill="1" applyBorder="1" applyAlignment="1">
      <alignment horizontal="left" vertical="top" wrapText="1"/>
    </xf>
    <xf numFmtId="49" fontId="22" fillId="0" borderId="12" xfId="0" applyNumberFormat="1" applyFont="1" applyFill="1" applyBorder="1" applyAlignment="1">
      <alignment horizontal="left" vertical="top"/>
    </xf>
    <xf numFmtId="0" fontId="22" fillId="0" borderId="10" xfId="0" applyFont="1" applyFill="1" applyBorder="1" applyAlignment="1">
      <alignment horizontal="left" vertical="top"/>
    </xf>
    <xf numFmtId="49" fontId="22" fillId="0" borderId="14" xfId="0" applyNumberFormat="1" applyFont="1" applyFill="1" applyBorder="1" applyAlignment="1">
      <alignment horizontal="left" vertical="top"/>
    </xf>
    <xf numFmtId="1" fontId="22" fillId="0" borderId="10" xfId="0" applyNumberFormat="1" applyFont="1" applyFill="1" applyBorder="1" applyAlignment="1">
      <alignment horizontal="left" vertical="top" wrapText="1"/>
    </xf>
    <xf numFmtId="1" fontId="22" fillId="0" borderId="10" xfId="0" applyNumberFormat="1" applyFont="1" applyFill="1" applyBorder="1" applyAlignment="1">
      <alignment horizontal="center" vertical="top"/>
    </xf>
    <xf numFmtId="1" fontId="22" fillId="0" borderId="10" xfId="0" applyNumberFormat="1" applyFont="1" applyFill="1" applyBorder="1" applyAlignment="1">
      <alignment horizontal="left" vertical="top" wrapText="1"/>
    </xf>
    <xf numFmtId="164" fontId="26" fillId="0" borderId="16" xfId="0" applyNumberFormat="1" applyFont="1" applyFill="1" applyBorder="1" applyAlignment="1">
      <alignment horizontal="center"/>
    </xf>
    <xf numFmtId="164" fontId="20" fillId="0" borderId="16" xfId="0" applyNumberFormat="1" applyFont="1" applyFill="1" applyBorder="1" applyAlignment="1">
      <alignment horizontal="center"/>
    </xf>
    <xf numFmtId="164" fontId="22" fillId="0" borderId="0" xfId="0" applyNumberFormat="1" applyFont="1" applyFill="1" applyAlignment="1">
      <alignment horizontal="center" vertical="top"/>
    </xf>
    <xf numFmtId="164" fontId="20" fillId="0" borderId="0" xfId="0" applyNumberFormat="1" applyFont="1" applyFill="1" applyAlignment="1">
      <alignment horizontal="center" vertical="top"/>
    </xf>
    <xf numFmtId="164" fontId="20" fillId="0" borderId="0" xfId="0" applyNumberFormat="1" applyFont="1" applyFill="1" applyBorder="1" applyAlignment="1">
      <alignment horizontal="center" vertical="top"/>
    </xf>
    <xf numFmtId="164" fontId="23" fillId="0" borderId="0" xfId="0" applyNumberFormat="1" applyFont="1" applyFill="1" applyBorder="1" applyAlignment="1">
      <alignment horizontal="center" vertical="top"/>
    </xf>
    <xf numFmtId="164" fontId="19" fillId="0" borderId="0" xfId="0" applyNumberFormat="1" applyFont="1" applyFill="1" applyBorder="1" applyAlignment="1">
      <alignment horizontal="center" vertical="top"/>
    </xf>
    <xf numFmtId="164" fontId="19" fillId="0" borderId="0" xfId="0" applyNumberFormat="1" applyFont="1" applyFill="1" applyAlignment="1">
      <alignment horizontal="center" vertical="top"/>
    </xf>
    <xf numFmtId="164" fontId="22" fillId="0" borderId="19" xfId="0" applyNumberFormat="1" applyFont="1" applyFill="1" applyBorder="1" applyAlignment="1">
      <alignment horizontal="center" vertical="top" wrapText="1"/>
    </xf>
    <xf numFmtId="1" fontId="22" fillId="0" borderId="20" xfId="0" applyNumberFormat="1" applyFont="1" applyFill="1" applyBorder="1" applyAlignment="1">
      <alignment horizontal="center" vertical="top" wrapText="1"/>
    </xf>
    <xf numFmtId="164" fontId="22" fillId="0" borderId="10" xfId="0" applyNumberFormat="1" applyFont="1" applyFill="1" applyBorder="1" applyAlignment="1">
      <alignment horizontal="center" vertical="center" wrapText="1"/>
    </xf>
    <xf numFmtId="1" fontId="22" fillId="0" borderId="10" xfId="0" applyNumberFormat="1" applyFont="1" applyFill="1" applyBorder="1" applyAlignment="1">
      <alignment horizontal="center" vertical="center" wrapText="1"/>
    </xf>
    <xf numFmtId="1" fontId="22" fillId="0" borderId="18" xfId="0" applyNumberFormat="1" applyFont="1" applyFill="1" applyBorder="1" applyAlignment="1">
      <alignment horizontal="center" vertical="center" wrapText="1"/>
    </xf>
    <xf numFmtId="1" fontId="22" fillId="0" borderId="10" xfId="0" applyNumberFormat="1" applyFont="1" applyFill="1" applyBorder="1" applyAlignment="1">
      <alignment horizontal="left" vertical="top" wrapText="1"/>
    </xf>
    <xf numFmtId="1" fontId="22" fillId="0" borderId="10" xfId="0" applyNumberFormat="1" applyFont="1" applyFill="1" applyBorder="1" applyAlignment="1">
      <alignment horizontal="left" vertical="top" wrapText="1"/>
    </xf>
    <xf numFmtId="1" fontId="22" fillId="0" borderId="10" xfId="0" applyNumberFormat="1" applyFont="1" applyFill="1" applyBorder="1" applyAlignment="1">
      <alignment horizontal="left" vertical="top" wrapText="1"/>
    </xf>
    <xf numFmtId="164" fontId="20" fillId="0" borderId="0" xfId="0" applyNumberFormat="1" applyFont="1" applyFill="1" applyBorder="1" applyAlignment="1">
      <alignment horizontal="left" vertical="center" wrapText="1"/>
    </xf>
    <xf numFmtId="1" fontId="20" fillId="0" borderId="0" xfId="0" applyNumberFormat="1" applyFont="1" applyFill="1" applyBorder="1" applyAlignment="1">
      <alignment horizontal="left" wrapText="1"/>
    </xf>
    <xf numFmtId="164" fontId="18" fillId="0" borderId="0" xfId="0" applyNumberFormat="1" applyFont="1" applyFill="1" applyBorder="1" applyAlignment="1">
      <alignment horizontal="left" vertical="center" wrapText="1"/>
    </xf>
    <xf numFmtId="49" fontId="20" fillId="0" borderId="0" xfId="0" applyNumberFormat="1" applyFont="1" applyFill="1" applyBorder="1" applyAlignment="1">
      <alignment vertical="top" wrapText="1"/>
    </xf>
    <xf numFmtId="0" fontId="21" fillId="0" borderId="0" xfId="0" applyFont="1" applyFill="1" applyBorder="1" applyAlignment="1">
      <alignment horizontal="center" wrapText="1"/>
    </xf>
    <xf numFmtId="0" fontId="22" fillId="0" borderId="0" xfId="0" applyFont="1" applyFill="1" applyBorder="1" applyAlignment="1">
      <alignment horizontal="center"/>
    </xf>
    <xf numFmtId="164" fontId="18" fillId="0" borderId="24" xfId="0" applyNumberFormat="1" applyFont="1" applyFill="1" applyBorder="1" applyAlignment="1">
      <alignment horizontal="left" vertical="center" wrapText="1"/>
    </xf>
    <xf numFmtId="49" fontId="18" fillId="0" borderId="0" xfId="0" applyNumberFormat="1" applyFont="1" applyFill="1" applyBorder="1" applyAlignment="1">
      <alignment horizontal="center"/>
    </xf>
    <xf numFmtId="1" fontId="18" fillId="0" borderId="0" xfId="0" applyNumberFormat="1" applyFont="1" applyFill="1" applyBorder="1" applyAlignment="1">
      <alignment horizontal="center"/>
    </xf>
    <xf numFmtId="1" fontId="24" fillId="0" borderId="14" xfId="0" applyNumberFormat="1" applyFont="1" applyFill="1" applyBorder="1" applyAlignment="1">
      <alignment horizontal="left" vertical="center" wrapText="1"/>
    </xf>
    <xf numFmtId="49" fontId="24" fillId="0" borderId="14" xfId="0" applyNumberFormat="1" applyFont="1" applyFill="1" applyBorder="1" applyAlignment="1">
      <alignment horizontal="center" wrapText="1"/>
    </xf>
    <xf numFmtId="1" fontId="24" fillId="0" borderId="14" xfId="0" applyNumberFormat="1" applyFont="1" applyFill="1" applyBorder="1" applyAlignment="1">
      <alignment horizontal="center" wrapText="1"/>
    </xf>
    <xf numFmtId="164" fontId="24" fillId="0" borderId="14" xfId="0" applyNumberFormat="1" applyFont="1" applyFill="1" applyBorder="1" applyAlignment="1">
      <alignment horizontal="center" wrapText="1"/>
    </xf>
    <xf numFmtId="165" fontId="24" fillId="0" borderId="18" xfId="0" applyNumberFormat="1" applyFont="1" applyFill="1" applyBorder="1" applyAlignment="1">
      <alignment horizontal="center" vertical="top" wrapText="1"/>
    </xf>
    <xf numFmtId="165" fontId="24" fillId="0" borderId="16" xfId="0" applyNumberFormat="1" applyFont="1" applyFill="1" applyBorder="1" applyAlignment="1">
      <alignment horizontal="left" vertical="top" wrapText="1"/>
    </xf>
    <xf numFmtId="165" fontId="24" fillId="0" borderId="16" xfId="0" applyNumberFormat="1" applyFont="1" applyFill="1" applyBorder="1" applyAlignment="1">
      <alignment horizontal="left" vertical="top"/>
    </xf>
    <xf numFmtId="165" fontId="22" fillId="0" borderId="18" xfId="0" applyNumberFormat="1" applyFont="1" applyFill="1" applyBorder="1" applyAlignment="1">
      <alignment horizontal="center" vertical="top" wrapText="1"/>
    </xf>
    <xf numFmtId="165" fontId="22" fillId="0" borderId="16" xfId="0" applyNumberFormat="1" applyFont="1" applyFill="1" applyBorder="1" applyAlignment="1">
      <alignment horizontal="left" vertical="top" wrapText="1"/>
    </xf>
    <xf numFmtId="165" fontId="22" fillId="0" borderId="18" xfId="0" applyNumberFormat="1" applyFont="1" applyFill="1" applyBorder="1" applyAlignment="1">
      <alignment horizontal="center" vertical="top"/>
    </xf>
    <xf numFmtId="165" fontId="22" fillId="0" borderId="16" xfId="0" applyNumberFormat="1" applyFont="1" applyFill="1" applyBorder="1" applyAlignment="1">
      <alignment horizontal="left" vertical="top"/>
    </xf>
    <xf numFmtId="165" fontId="24" fillId="0" borderId="10" xfId="0" applyNumberFormat="1" applyFont="1" applyFill="1" applyBorder="1" applyAlignment="1">
      <alignment horizontal="center" vertical="center" wrapText="1"/>
    </xf>
    <xf numFmtId="165" fontId="22" fillId="0" borderId="10" xfId="0" applyNumberFormat="1" applyFont="1" applyFill="1" applyBorder="1" applyAlignment="1">
      <alignment horizontal="center" vertical="center" wrapText="1"/>
    </xf>
    <xf numFmtId="165" fontId="22" fillId="0" borderId="10" xfId="0" applyNumberFormat="1" applyFont="1" applyFill="1" applyBorder="1" applyAlignment="1">
      <alignment horizontal="center" vertical="center"/>
    </xf>
    <xf numFmtId="165" fontId="24" fillId="0" borderId="10" xfId="0" applyNumberFormat="1" applyFont="1" applyFill="1" applyBorder="1" applyAlignment="1">
      <alignment horizontal="center" vertical="center"/>
    </xf>
    <xf numFmtId="165" fontId="22" fillId="0" borderId="14" xfId="0" applyNumberFormat="1" applyFont="1" applyFill="1" applyBorder="1" applyAlignment="1">
      <alignment horizontal="center" vertical="center"/>
    </xf>
    <xf numFmtId="165" fontId="22" fillId="0" borderId="18" xfId="0" applyNumberFormat="1" applyFont="1" applyFill="1" applyBorder="1" applyAlignment="1">
      <alignment horizontal="center" vertical="center" wrapText="1"/>
    </xf>
    <xf numFmtId="165" fontId="24" fillId="0" borderId="18" xfId="0" applyNumberFormat="1" applyFont="1" applyFill="1" applyBorder="1" applyAlignment="1">
      <alignment horizontal="center" vertical="center" wrapText="1"/>
    </xf>
    <xf numFmtId="165" fontId="22" fillId="0" borderId="16" xfId="0" applyNumberFormat="1" applyFont="1" applyFill="1" applyBorder="1" applyAlignment="1">
      <alignment horizontal="center" vertical="center" wrapText="1"/>
    </xf>
    <xf numFmtId="165" fontId="22" fillId="0" borderId="18" xfId="0" applyNumberFormat="1" applyFont="1" applyFill="1" applyBorder="1" applyAlignment="1">
      <alignment horizontal="center" vertical="center"/>
    </xf>
    <xf numFmtId="165" fontId="24" fillId="0" borderId="18" xfId="0" applyNumberFormat="1" applyFont="1" applyFill="1" applyBorder="1" applyAlignment="1">
      <alignment horizontal="center" vertical="center"/>
    </xf>
    <xf numFmtId="165" fontId="22" fillId="0" borderId="19" xfId="0" applyNumberFormat="1" applyFont="1" applyFill="1" applyBorder="1" applyAlignment="1">
      <alignment horizontal="center" vertical="center"/>
    </xf>
    <xf numFmtId="49" fontId="24" fillId="0" borderId="13" xfId="0" applyNumberFormat="1" applyFont="1" applyFill="1" applyBorder="1" applyAlignment="1">
      <alignment wrapText="1"/>
    </xf>
    <xf numFmtId="49" fontId="22" fillId="0" borderId="12" xfId="0" applyNumberFormat="1" applyFont="1" applyFill="1" applyBorder="1" applyAlignment="1">
      <alignment wrapText="1"/>
    </xf>
    <xf numFmtId="49" fontId="22" fillId="0" borderId="13" xfId="0" applyNumberFormat="1" applyFont="1" applyFill="1" applyBorder="1" applyAlignment="1">
      <alignment wrapText="1"/>
    </xf>
    <xf numFmtId="49" fontId="22" fillId="0" borderId="14" xfId="0" applyNumberFormat="1" applyFont="1" applyFill="1" applyBorder="1" applyAlignment="1">
      <alignment wrapText="1"/>
    </xf>
    <xf numFmtId="49" fontId="23" fillId="0" borderId="15" xfId="0" applyNumberFormat="1" applyFont="1" applyFill="1" applyBorder="1" applyAlignment="1">
      <alignment horizontal="center" wrapText="1"/>
    </xf>
    <xf numFmtId="166" fontId="22" fillId="0" borderId="18" xfId="0" applyNumberFormat="1" applyFont="1" applyFill="1" applyBorder="1" applyAlignment="1">
      <alignment horizontal="center" vertical="top" wrapText="1"/>
    </xf>
    <xf numFmtId="167" fontId="22" fillId="0" borderId="18" xfId="0" applyNumberFormat="1" applyFont="1" applyFill="1" applyBorder="1" applyAlignment="1">
      <alignment horizontal="center" vertical="top"/>
    </xf>
    <xf numFmtId="167" fontId="22" fillId="0" borderId="18" xfId="0" applyNumberFormat="1" applyFont="1" applyFill="1" applyBorder="1" applyAlignment="1">
      <alignment horizontal="center" vertical="top" wrapText="1"/>
    </xf>
    <xf numFmtId="167" fontId="24" fillId="0" borderId="18" xfId="0" applyNumberFormat="1" applyFont="1" applyFill="1" applyBorder="1" applyAlignment="1">
      <alignment horizontal="center" vertical="top"/>
    </xf>
    <xf numFmtId="167" fontId="24" fillId="0" borderId="18" xfId="0" applyNumberFormat="1" applyFont="1" applyFill="1" applyBorder="1" applyAlignment="1">
      <alignment horizontal="center" vertical="top" wrapText="1"/>
    </xf>
    <xf numFmtId="168" fontId="22" fillId="0" borderId="10" xfId="0" applyNumberFormat="1" applyFont="1" applyFill="1" applyBorder="1" applyAlignment="1">
      <alignment horizontal="center" wrapText="1"/>
    </xf>
    <xf numFmtId="168" fontId="24" fillId="0" borderId="10" xfId="0" applyNumberFormat="1" applyFont="1" applyFill="1" applyBorder="1" applyAlignment="1">
      <alignment horizontal="center" wrapText="1"/>
    </xf>
    <xf numFmtId="169" fontId="24" fillId="0" borderId="10" xfId="0" applyNumberFormat="1" applyFont="1" applyFill="1" applyBorder="1" applyAlignment="1">
      <alignment horizontal="center"/>
    </xf>
    <xf numFmtId="168" fontId="24" fillId="0" borderId="10" xfId="0" applyNumberFormat="1" applyFont="1" applyFill="1" applyBorder="1" applyAlignment="1">
      <alignment horizontal="center"/>
    </xf>
    <xf numFmtId="168" fontId="24" fillId="0" borderId="14" xfId="0" applyNumberFormat="1" applyFont="1" applyFill="1" applyBorder="1" applyAlignment="1">
      <alignment horizontal="center" wrapText="1"/>
    </xf>
    <xf numFmtId="168" fontId="22" fillId="0" borderId="0" xfId="0" applyNumberFormat="1" applyFont="1" applyFill="1" applyBorder="1" applyAlignment="1">
      <alignment horizontal="center" wrapText="1"/>
    </xf>
    <xf numFmtId="167" fontId="24" fillId="0" borderId="10" xfId="0" applyNumberFormat="1" applyFont="1" applyFill="1" applyBorder="1" applyAlignment="1">
      <alignment horizontal="center" vertical="center" wrapText="1"/>
    </xf>
    <xf numFmtId="167" fontId="22" fillId="0" borderId="10" xfId="0" applyNumberFormat="1" applyFont="1" applyFill="1" applyBorder="1" applyAlignment="1">
      <alignment horizontal="center" vertical="center"/>
    </xf>
    <xf numFmtId="166" fontId="22" fillId="0" borderId="10" xfId="0" applyNumberFormat="1" applyFont="1" applyFill="1" applyBorder="1" applyAlignment="1">
      <alignment horizontal="center" vertical="center"/>
    </xf>
    <xf numFmtId="167" fontId="24" fillId="0" borderId="10" xfId="0" applyNumberFormat="1" applyFont="1" applyFill="1" applyBorder="1" applyAlignment="1">
      <alignment horizontal="center" vertical="center"/>
    </xf>
    <xf numFmtId="1" fontId="20" fillId="0" borderId="0" xfId="0" applyNumberFormat="1" applyFont="1" applyFill="1" applyBorder="1" applyAlignment="1">
      <alignment horizontal="left" wrapText="1"/>
    </xf>
    <xf numFmtId="1" fontId="20" fillId="0" borderId="0" xfId="0" applyNumberFormat="1" applyFont="1" applyFill="1" applyBorder="1" applyAlignment="1">
      <alignment horizontal="left" vertical="top" wrapText="1"/>
    </xf>
    <xf numFmtId="164" fontId="20" fillId="0" borderId="0" xfId="0" applyNumberFormat="1" applyFont="1" applyFill="1" applyBorder="1" applyAlignment="1">
      <alignment horizontal="right"/>
    </xf>
    <xf numFmtId="49" fontId="22" fillId="0" borderId="11" xfId="0" applyNumberFormat="1" applyFont="1" applyFill="1" applyBorder="1" applyAlignment="1">
      <alignment horizontal="center" vertical="top" wrapText="1"/>
    </xf>
    <xf numFmtId="1" fontId="22" fillId="0" borderId="16" xfId="0" applyNumberFormat="1" applyFont="1" applyFill="1" applyBorder="1" applyAlignment="1">
      <alignment horizontal="center" vertical="top" wrapText="1"/>
    </xf>
    <xf numFmtId="164" fontId="21" fillId="0" borderId="0" xfId="0" applyNumberFormat="1" applyFont="1" applyFill="1" applyBorder="1" applyAlignment="1">
      <alignment horizontal="center" vertical="top" wrapText="1"/>
    </xf>
    <xf numFmtId="164" fontId="22" fillId="0" borderId="17" xfId="0" applyNumberFormat="1" applyFont="1" applyFill="1" applyBorder="1" applyAlignment="1">
      <alignment horizontal="left" vertical="top"/>
    </xf>
    <xf numFmtId="1" fontId="22" fillId="0" borderId="12" xfId="0" applyNumberFormat="1" applyFont="1" applyFill="1" applyBorder="1" applyAlignment="1">
      <alignment horizontal="center" vertical="center" wrapText="1"/>
    </xf>
    <xf numFmtId="1" fontId="22" fillId="0" borderId="14" xfId="0" applyNumberFormat="1" applyFont="1" applyFill="1" applyBorder="1" applyAlignment="1">
      <alignment horizontal="center" vertical="center" wrapText="1"/>
    </xf>
    <xf numFmtId="1" fontId="23" fillId="0" borderId="10" xfId="0" applyNumberFormat="1" applyFont="1" applyFill="1" applyBorder="1" applyAlignment="1">
      <alignment horizontal="center" vertical="top" wrapText="1"/>
    </xf>
    <xf numFmtId="49" fontId="22" fillId="0" borderId="10" xfId="0" applyNumberFormat="1" applyFont="1" applyFill="1" applyBorder="1" applyAlignment="1">
      <alignment horizontal="center" vertical="top" wrapText="1"/>
    </xf>
    <xf numFmtId="1" fontId="22" fillId="0" borderId="12" xfId="0" applyNumberFormat="1" applyFont="1" applyFill="1" applyBorder="1" applyAlignment="1">
      <alignment horizontal="center" vertical="top" wrapText="1"/>
    </xf>
    <xf numFmtId="1" fontId="22" fillId="0" borderId="14" xfId="0" applyNumberFormat="1" applyFont="1" applyFill="1" applyBorder="1" applyAlignment="1">
      <alignment horizontal="center" vertical="top" wrapText="1"/>
    </xf>
    <xf numFmtId="1" fontId="22" fillId="0" borderId="16" xfId="0" applyNumberFormat="1" applyFont="1" applyFill="1" applyBorder="1" applyAlignment="1">
      <alignment horizontal="center" vertical="center" wrapText="1"/>
    </xf>
    <xf numFmtId="0" fontId="21" fillId="0" borderId="0" xfId="0" applyFont="1" applyFill="1" applyBorder="1" applyAlignment="1">
      <alignment horizontal="center" wrapText="1"/>
    </xf>
    <xf numFmtId="0" fontId="26" fillId="0" borderId="0" xfId="0" applyFont="1" applyFill="1" applyBorder="1" applyAlignment="1">
      <alignment horizontal="center" vertical="top" wrapText="1"/>
    </xf>
    <xf numFmtId="164" fontId="22" fillId="0" borderId="11" xfId="0" applyNumberFormat="1" applyFont="1" applyFill="1" applyBorder="1" applyAlignment="1">
      <alignment horizontal="center" vertical="center" wrapText="1"/>
    </xf>
    <xf numFmtId="164" fontId="22" fillId="0" borderId="21" xfId="0" applyNumberFormat="1" applyFont="1" applyFill="1" applyBorder="1" applyAlignment="1">
      <alignment horizontal="center" vertical="center" wrapText="1"/>
    </xf>
    <xf numFmtId="164" fontId="22" fillId="0" borderId="22" xfId="0" applyNumberFormat="1" applyFont="1" applyFill="1" applyBorder="1" applyAlignment="1">
      <alignment horizontal="center" vertical="center" wrapText="1"/>
    </xf>
    <xf numFmtId="1" fontId="22" fillId="0" borderId="25" xfId="0" applyNumberFormat="1" applyFont="1" applyFill="1" applyBorder="1" applyAlignment="1">
      <alignment horizontal="center" vertical="center" wrapText="1"/>
    </xf>
    <xf numFmtId="1" fontId="22" fillId="0" borderId="26" xfId="0" applyNumberFormat="1" applyFont="1" applyFill="1" applyBorder="1" applyAlignment="1">
      <alignment horizontal="center" vertical="center" wrapText="1"/>
    </xf>
    <xf numFmtId="1" fontId="22" fillId="0" borderId="20" xfId="0" applyNumberFormat="1" applyFont="1" applyFill="1" applyBorder="1" applyAlignment="1">
      <alignment horizontal="center" vertical="center" wrapText="1"/>
    </xf>
    <xf numFmtId="49" fontId="22" fillId="0" borderId="16" xfId="0" applyNumberFormat="1" applyFont="1" applyFill="1" applyBorder="1" applyAlignment="1">
      <alignment horizontal="center" vertical="center" wrapText="1"/>
    </xf>
    <xf numFmtId="164" fontId="20" fillId="0" borderId="0" xfId="0" applyNumberFormat="1" applyFont="1" applyFill="1" applyBorder="1" applyAlignment="1">
      <alignment horizontal="left" vertical="center" wrapText="1"/>
    </xf>
    <xf numFmtId="0" fontId="22" fillId="0" borderId="10" xfId="0" applyFont="1" applyFill="1" applyBorder="1" applyAlignment="1">
      <alignment horizontal="center" vertical="center" wrapText="1"/>
    </xf>
    <xf numFmtId="49" fontId="22" fillId="0" borderId="10" xfId="0" applyNumberFormat="1" applyFont="1" applyFill="1" applyBorder="1" applyAlignment="1">
      <alignment horizontal="center" vertical="center" wrapText="1"/>
    </xf>
    <xf numFmtId="2" fontId="18" fillId="0" borderId="23" xfId="0" applyNumberFormat="1" applyFont="1" applyFill="1" applyBorder="1" applyAlignment="1">
      <alignment horizontal="center"/>
    </xf>
    <xf numFmtId="0" fontId="0" fillId="0" borderId="0" xfId="0" applyAlignment="1"/>
    <xf numFmtId="49" fontId="20" fillId="0" borderId="0" xfId="0" applyNumberFormat="1" applyFont="1" applyFill="1" applyBorder="1" applyAlignment="1">
      <alignment horizontal="left" wrapText="1"/>
    </xf>
    <xf numFmtId="49" fontId="20" fillId="0" borderId="0" xfId="0" applyNumberFormat="1" applyFont="1" applyFill="1" applyBorder="1" applyAlignment="1">
      <alignment horizontal="left" vertical="top" wrapText="1"/>
    </xf>
  </cellXfs>
  <cellStyles count="42">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Плохой" xfId="36" builtinId="27" customBuiltin="1"/>
    <cellStyle name="Пояснение" xfId="37" builtinId="53" customBuiltin="1"/>
    <cellStyle name="Примечание" xfId="38" builtinId="10" customBuiltin="1"/>
    <cellStyle name="Связанная ячейка" xfId="39" builtinId="24" customBuiltin="1"/>
    <cellStyle name="Текст предупреждения" xfId="40" builtinId="11" customBuiltin="1"/>
    <cellStyle name="Хороший" xfId="41"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2:I179"/>
  <sheetViews>
    <sheetView view="pageBreakPreview" zoomScale="90" zoomScaleSheetLayoutView="90" workbookViewId="0">
      <selection activeCell="D3" sqref="D3:I3"/>
    </sheetView>
  </sheetViews>
  <sheetFormatPr defaultRowHeight="13.2" x14ac:dyDescent="0.25"/>
  <cols>
    <col min="1" max="1" width="41.44140625" customWidth="1"/>
    <col min="2" max="2" width="5.6640625" customWidth="1"/>
    <col min="3" max="3" width="4.88671875" customWidth="1"/>
    <col min="4" max="4" width="4" customWidth="1"/>
    <col min="5" max="5" width="13.6640625" customWidth="1"/>
    <col min="6" max="6" width="5" customWidth="1"/>
    <col min="7" max="7" width="15.88671875" style="100" customWidth="1"/>
    <col min="8" max="9" width="9.109375" customWidth="1"/>
  </cols>
  <sheetData>
    <row r="2" spans="1:9" ht="16.8" customHeight="1" x14ac:dyDescent="0.3">
      <c r="D2" s="160" t="s">
        <v>148</v>
      </c>
      <c r="E2" s="160"/>
      <c r="F2" s="160"/>
      <c r="G2" s="160"/>
      <c r="H2" s="160"/>
      <c r="I2" s="160"/>
    </row>
    <row r="3" spans="1:9" ht="69.599999999999994" customHeight="1" x14ac:dyDescent="0.25">
      <c r="D3" s="161" t="s">
        <v>160</v>
      </c>
      <c r="E3" s="161"/>
      <c r="F3" s="161"/>
      <c r="G3" s="161"/>
      <c r="H3" s="161"/>
      <c r="I3" s="161"/>
    </row>
    <row r="4" spans="1:9" s="5" customFormat="1" ht="16.2" customHeight="1" x14ac:dyDescent="0.3">
      <c r="A4" s="1"/>
      <c r="B4" s="6"/>
      <c r="C4" s="7"/>
      <c r="D4" s="160" t="s">
        <v>136</v>
      </c>
      <c r="E4" s="160"/>
      <c r="F4" s="160"/>
      <c r="G4" s="160"/>
      <c r="H4" s="160"/>
      <c r="I4" s="160"/>
    </row>
    <row r="5" spans="1:9" s="5" customFormat="1" ht="68.400000000000006" customHeight="1" x14ac:dyDescent="0.25">
      <c r="A5" s="55"/>
      <c r="B5" s="56"/>
      <c r="C5" s="57"/>
      <c r="D5" s="161" t="s">
        <v>152</v>
      </c>
      <c r="E5" s="161"/>
      <c r="F5" s="161"/>
      <c r="G5" s="161"/>
      <c r="H5" s="161"/>
      <c r="I5" s="161"/>
    </row>
    <row r="6" spans="1:9" s="4" customFormat="1" ht="74.25" customHeight="1" x14ac:dyDescent="0.2">
      <c r="A6" s="165" t="s">
        <v>137</v>
      </c>
      <c r="B6" s="165"/>
      <c r="C6" s="165"/>
      <c r="D6" s="165"/>
      <c r="E6" s="165"/>
      <c r="F6" s="165"/>
      <c r="G6" s="165"/>
      <c r="H6" s="165"/>
      <c r="I6" s="165"/>
    </row>
    <row r="7" spans="1:9" s="4" customFormat="1" ht="16.5" customHeight="1" x14ac:dyDescent="0.2">
      <c r="A7" s="55"/>
      <c r="B7" s="58"/>
      <c r="C7" s="59"/>
      <c r="D7" s="59"/>
      <c r="E7" s="60"/>
      <c r="F7" s="59"/>
      <c r="G7" s="95"/>
      <c r="H7" s="166" t="s">
        <v>83</v>
      </c>
      <c r="I7" s="166"/>
    </row>
    <row r="8" spans="1:9" s="10" customFormat="1" ht="21" customHeight="1" x14ac:dyDescent="0.3">
      <c r="A8" s="167" t="s">
        <v>0</v>
      </c>
      <c r="B8" s="169" t="s">
        <v>1</v>
      </c>
      <c r="C8" s="170" t="s">
        <v>2</v>
      </c>
      <c r="D8" s="170" t="s">
        <v>3</v>
      </c>
      <c r="E8" s="171" t="s">
        <v>4</v>
      </c>
      <c r="F8" s="163" t="s">
        <v>5</v>
      </c>
      <c r="G8" s="164" t="s">
        <v>84</v>
      </c>
      <c r="H8" s="164"/>
      <c r="I8" s="164"/>
    </row>
    <row r="9" spans="1:9" s="11" customFormat="1" ht="42.75" customHeight="1" x14ac:dyDescent="0.25">
      <c r="A9" s="168"/>
      <c r="B9" s="169"/>
      <c r="C9" s="170"/>
      <c r="D9" s="170"/>
      <c r="E9" s="172"/>
      <c r="F9" s="163"/>
      <c r="G9" s="101" t="s">
        <v>142</v>
      </c>
      <c r="H9" s="102" t="s">
        <v>143</v>
      </c>
      <c r="I9" s="102" t="s">
        <v>144</v>
      </c>
    </row>
    <row r="10" spans="1:9" s="11" customFormat="1" ht="24" customHeight="1" x14ac:dyDescent="0.25">
      <c r="A10" s="62" t="s">
        <v>6</v>
      </c>
      <c r="B10" s="63"/>
      <c r="C10" s="64"/>
      <c r="D10" s="64"/>
      <c r="E10" s="62"/>
      <c r="F10" s="65"/>
      <c r="G10" s="149">
        <f>G11+G42</f>
        <v>15631.93648</v>
      </c>
      <c r="H10" s="123">
        <f>H11+H42</f>
        <v>3712.3999999999996</v>
      </c>
      <c r="I10" s="123">
        <f>I11+I42</f>
        <v>3798.0999999999995</v>
      </c>
    </row>
    <row r="11" spans="1:9" s="15" customFormat="1" ht="46.8" x14ac:dyDescent="0.3">
      <c r="A11" s="66" t="s">
        <v>135</v>
      </c>
      <c r="B11" s="62">
        <v>914</v>
      </c>
      <c r="C11" s="67"/>
      <c r="D11" s="67"/>
      <c r="E11" s="68"/>
      <c r="F11" s="69"/>
      <c r="G11" s="148">
        <f>G12+G13+G14+G15+G18+G19+G21+G22+G23+G24+G25+G27+G28+G29+G30+G32+G33+G34+G35+G36+G37+G38+G40+G41</f>
        <v>15631.93648</v>
      </c>
      <c r="H11" s="124">
        <f>SUM(H12:H41)</f>
        <v>3712.3999999999996</v>
      </c>
      <c r="I11" s="124">
        <f>SUM(I12:I41)</f>
        <v>3798.0999999999995</v>
      </c>
    </row>
    <row r="12" spans="1:9" s="17" customFormat="1" ht="256.5" customHeight="1" x14ac:dyDescent="0.25">
      <c r="A12" s="70" t="s">
        <v>92</v>
      </c>
      <c r="B12" s="61">
        <v>914</v>
      </c>
      <c r="C12" s="67" t="s">
        <v>7</v>
      </c>
      <c r="D12" s="67" t="s">
        <v>8</v>
      </c>
      <c r="E12" s="68" t="s">
        <v>9</v>
      </c>
      <c r="F12" s="69" t="s">
        <v>10</v>
      </c>
      <c r="G12" s="145">
        <v>1059.8299</v>
      </c>
      <c r="H12" s="126">
        <v>754.7</v>
      </c>
      <c r="I12" s="126">
        <v>754.7</v>
      </c>
    </row>
    <row r="13" spans="1:9" s="15" customFormat="1" ht="259.5" customHeight="1" x14ac:dyDescent="0.3">
      <c r="A13" s="72" t="s">
        <v>93</v>
      </c>
      <c r="B13" s="61">
        <v>914</v>
      </c>
      <c r="C13" s="67" t="s">
        <v>7</v>
      </c>
      <c r="D13" s="67" t="s">
        <v>11</v>
      </c>
      <c r="E13" s="68" t="s">
        <v>12</v>
      </c>
      <c r="F13" s="69" t="s">
        <v>10</v>
      </c>
      <c r="G13" s="127">
        <v>1643.7</v>
      </c>
      <c r="H13" s="128">
        <v>1128.5999999999999</v>
      </c>
      <c r="I13" s="128">
        <v>1201.7</v>
      </c>
    </row>
    <row r="14" spans="1:9" s="15" customFormat="1" ht="175.5" customHeight="1" x14ac:dyDescent="0.3">
      <c r="A14" s="72" t="s">
        <v>94</v>
      </c>
      <c r="B14" s="61">
        <v>914</v>
      </c>
      <c r="C14" s="67" t="s">
        <v>7</v>
      </c>
      <c r="D14" s="67" t="s">
        <v>11</v>
      </c>
      <c r="E14" s="68" t="s">
        <v>12</v>
      </c>
      <c r="F14" s="69" t="s">
        <v>13</v>
      </c>
      <c r="G14" s="127">
        <v>988.1</v>
      </c>
      <c r="H14" s="128">
        <v>137.5</v>
      </c>
      <c r="I14" s="128">
        <v>137.5</v>
      </c>
    </row>
    <row r="15" spans="1:9" s="17" customFormat="1" ht="234" x14ac:dyDescent="0.25">
      <c r="A15" s="73" t="s">
        <v>95</v>
      </c>
      <c r="B15" s="106">
        <v>914</v>
      </c>
      <c r="C15" s="67" t="s">
        <v>7</v>
      </c>
      <c r="D15" s="67" t="s">
        <v>11</v>
      </c>
      <c r="E15" s="68" t="s">
        <v>12</v>
      </c>
      <c r="F15" s="69" t="s">
        <v>14</v>
      </c>
      <c r="G15" s="125">
        <v>2.2000000000000002</v>
      </c>
      <c r="H15" s="126">
        <v>2.2000000000000002</v>
      </c>
      <c r="I15" s="126">
        <v>2.7</v>
      </c>
    </row>
    <row r="16" spans="1:9" s="17" customFormat="1" ht="0.75" hidden="1" customHeight="1" x14ac:dyDescent="0.25">
      <c r="A16" s="73" t="s">
        <v>96</v>
      </c>
      <c r="B16" s="106">
        <v>914</v>
      </c>
      <c r="C16" s="67" t="s">
        <v>7</v>
      </c>
      <c r="D16" s="67" t="s">
        <v>76</v>
      </c>
      <c r="E16" s="68" t="s">
        <v>77</v>
      </c>
      <c r="F16" s="69" t="s">
        <v>14</v>
      </c>
      <c r="G16" s="125">
        <v>0</v>
      </c>
      <c r="H16" s="126">
        <v>0</v>
      </c>
      <c r="I16" s="126">
        <v>0</v>
      </c>
    </row>
    <row r="17" spans="1:9" s="17" customFormat="1" ht="140.4" hidden="1" x14ac:dyDescent="0.25">
      <c r="A17" s="73" t="s">
        <v>97</v>
      </c>
      <c r="B17" s="61">
        <v>914</v>
      </c>
      <c r="C17" s="67" t="s">
        <v>7</v>
      </c>
      <c r="D17" s="67" t="s">
        <v>76</v>
      </c>
      <c r="E17" s="68" t="s">
        <v>78</v>
      </c>
      <c r="F17" s="69" t="s">
        <v>14</v>
      </c>
      <c r="G17" s="125">
        <v>0</v>
      </c>
      <c r="H17" s="126">
        <v>0</v>
      </c>
      <c r="I17" s="126">
        <v>0</v>
      </c>
    </row>
    <row r="18" spans="1:9" s="4" customFormat="1" ht="195" customHeight="1" x14ac:dyDescent="0.2">
      <c r="A18" s="72" t="s">
        <v>98</v>
      </c>
      <c r="B18" s="74">
        <v>914</v>
      </c>
      <c r="C18" s="75" t="s">
        <v>7</v>
      </c>
      <c r="D18" s="75" t="s">
        <v>15</v>
      </c>
      <c r="E18" s="76" t="s">
        <v>16</v>
      </c>
      <c r="F18" s="77" t="s">
        <v>13</v>
      </c>
      <c r="G18" s="146">
        <v>82.013170000000002</v>
      </c>
      <c r="H18" s="128">
        <v>0.5</v>
      </c>
      <c r="I18" s="128">
        <v>0.5</v>
      </c>
    </row>
    <row r="19" spans="1:9" s="17" customFormat="1" ht="185.25" customHeight="1" x14ac:dyDescent="0.25">
      <c r="A19" s="73" t="s">
        <v>99</v>
      </c>
      <c r="B19" s="61">
        <v>914</v>
      </c>
      <c r="C19" s="67" t="s">
        <v>7</v>
      </c>
      <c r="D19" s="67" t="s">
        <v>15</v>
      </c>
      <c r="E19" s="68" t="s">
        <v>16</v>
      </c>
      <c r="F19" s="69" t="s">
        <v>17</v>
      </c>
      <c r="G19" s="147">
        <v>7411.9868299999998</v>
      </c>
      <c r="H19" s="126">
        <v>1446.8</v>
      </c>
      <c r="I19" s="126">
        <v>1444.9</v>
      </c>
    </row>
    <row r="20" spans="1:9" s="17" customFormat="1" ht="210.75" hidden="1" customHeight="1" x14ac:dyDescent="0.25">
      <c r="A20" s="73" t="s">
        <v>100</v>
      </c>
      <c r="B20" s="61">
        <v>914</v>
      </c>
      <c r="C20" s="67" t="s">
        <v>7</v>
      </c>
      <c r="D20" s="67" t="s">
        <v>15</v>
      </c>
      <c r="E20" s="68" t="s">
        <v>16</v>
      </c>
      <c r="F20" s="69" t="s">
        <v>14</v>
      </c>
      <c r="G20" s="125">
        <v>0</v>
      </c>
      <c r="H20" s="126">
        <v>0</v>
      </c>
      <c r="I20" s="126">
        <v>0</v>
      </c>
    </row>
    <row r="21" spans="1:9" s="17" customFormat="1" ht="286.5" customHeight="1" x14ac:dyDescent="0.25">
      <c r="A21" s="72" t="s">
        <v>101</v>
      </c>
      <c r="B21" s="61">
        <v>914</v>
      </c>
      <c r="C21" s="67" t="s">
        <v>8</v>
      </c>
      <c r="D21" s="67" t="s">
        <v>18</v>
      </c>
      <c r="E21" s="68" t="s">
        <v>19</v>
      </c>
      <c r="F21" s="69" t="s">
        <v>10</v>
      </c>
      <c r="G21" s="125">
        <v>122.8</v>
      </c>
      <c r="H21" s="126">
        <v>136.6</v>
      </c>
      <c r="I21" s="126">
        <v>150.6</v>
      </c>
    </row>
    <row r="22" spans="1:9" s="17" customFormat="1" ht="223.5" customHeight="1" x14ac:dyDescent="0.25">
      <c r="A22" s="72" t="s">
        <v>102</v>
      </c>
      <c r="B22" s="61">
        <v>914</v>
      </c>
      <c r="C22" s="67" t="s">
        <v>8</v>
      </c>
      <c r="D22" s="67" t="s">
        <v>18</v>
      </c>
      <c r="E22" s="68" t="s">
        <v>19</v>
      </c>
      <c r="F22" s="69" t="s">
        <v>13</v>
      </c>
      <c r="G22" s="125">
        <v>13.2</v>
      </c>
      <c r="H22" s="126">
        <v>13.2</v>
      </c>
      <c r="I22" s="126">
        <v>13.2</v>
      </c>
    </row>
    <row r="23" spans="1:9" s="17" customFormat="1" ht="240.75" customHeight="1" x14ac:dyDescent="0.25">
      <c r="A23" s="70" t="s">
        <v>103</v>
      </c>
      <c r="B23" s="61">
        <v>914</v>
      </c>
      <c r="C23" s="67" t="s">
        <v>18</v>
      </c>
      <c r="D23" s="67" t="s">
        <v>68</v>
      </c>
      <c r="E23" s="68" t="s">
        <v>21</v>
      </c>
      <c r="F23" s="69" t="s">
        <v>13</v>
      </c>
      <c r="G23" s="125">
        <v>202</v>
      </c>
      <c r="H23" s="126">
        <v>0.2</v>
      </c>
      <c r="I23" s="126">
        <v>0.2</v>
      </c>
    </row>
    <row r="24" spans="1:9" s="17" customFormat="1" ht="214.5" customHeight="1" x14ac:dyDescent="0.25">
      <c r="A24" s="73" t="s">
        <v>104</v>
      </c>
      <c r="B24" s="61">
        <v>914</v>
      </c>
      <c r="C24" s="67" t="s">
        <v>11</v>
      </c>
      <c r="D24" s="67" t="s">
        <v>20</v>
      </c>
      <c r="E24" s="68" t="s">
        <v>22</v>
      </c>
      <c r="F24" s="69" t="s">
        <v>13</v>
      </c>
      <c r="G24" s="125">
        <v>826.3</v>
      </c>
      <c r="H24" s="126">
        <v>0</v>
      </c>
      <c r="I24" s="126">
        <v>0</v>
      </c>
    </row>
    <row r="25" spans="1:9" s="17" customFormat="1" ht="207.6" customHeight="1" x14ac:dyDescent="0.25">
      <c r="A25" s="73" t="s">
        <v>105</v>
      </c>
      <c r="B25" s="108">
        <v>914</v>
      </c>
      <c r="C25" s="67" t="s">
        <v>11</v>
      </c>
      <c r="D25" s="67" t="s">
        <v>64</v>
      </c>
      <c r="E25" s="68" t="s">
        <v>65</v>
      </c>
      <c r="F25" s="69" t="s">
        <v>13</v>
      </c>
      <c r="G25" s="125">
        <v>0.5</v>
      </c>
      <c r="H25" s="126">
        <v>0.5</v>
      </c>
      <c r="I25" s="126">
        <v>0.5</v>
      </c>
    </row>
    <row r="26" spans="1:9" s="17" customFormat="1" ht="187.2" hidden="1" customHeight="1" x14ac:dyDescent="0.25">
      <c r="A26" s="73" t="s">
        <v>106</v>
      </c>
      <c r="B26" s="108">
        <v>914</v>
      </c>
      <c r="C26" s="67" t="s">
        <v>85</v>
      </c>
      <c r="D26" s="67"/>
      <c r="E26" s="68" t="s">
        <v>88</v>
      </c>
      <c r="F26" s="69" t="s">
        <v>13</v>
      </c>
      <c r="G26" s="125"/>
      <c r="H26" s="126">
        <v>0</v>
      </c>
      <c r="I26" s="126"/>
    </row>
    <row r="27" spans="1:9" s="17" customFormat="1" ht="163.80000000000001" customHeight="1" x14ac:dyDescent="0.25">
      <c r="A27" s="73" t="s">
        <v>107</v>
      </c>
      <c r="B27" s="108">
        <v>914</v>
      </c>
      <c r="C27" s="67" t="s">
        <v>85</v>
      </c>
      <c r="D27" s="67"/>
      <c r="E27" s="68" t="s">
        <v>153</v>
      </c>
      <c r="F27" s="69" t="s">
        <v>13</v>
      </c>
      <c r="G27" s="125">
        <v>2000</v>
      </c>
      <c r="H27" s="126">
        <v>0</v>
      </c>
      <c r="I27" s="126"/>
    </row>
    <row r="28" spans="1:9" s="17" customFormat="1" ht="204.6" customHeight="1" x14ac:dyDescent="0.25">
      <c r="A28" s="73" t="s">
        <v>105</v>
      </c>
      <c r="B28" s="61">
        <v>914</v>
      </c>
      <c r="C28" s="67" t="s">
        <v>23</v>
      </c>
      <c r="D28" s="67" t="s">
        <v>18</v>
      </c>
      <c r="E28" s="68" t="s">
        <v>82</v>
      </c>
      <c r="F28" s="69" t="s">
        <v>13</v>
      </c>
      <c r="G28" s="125">
        <v>12</v>
      </c>
      <c r="H28" s="126">
        <v>15</v>
      </c>
      <c r="I28" s="126">
        <v>15</v>
      </c>
    </row>
    <row r="29" spans="1:9" s="17" customFormat="1" ht="185.4" customHeight="1" x14ac:dyDescent="0.25">
      <c r="A29" s="73" t="s">
        <v>108</v>
      </c>
      <c r="B29" s="61">
        <v>914</v>
      </c>
      <c r="C29" s="67" t="s">
        <v>23</v>
      </c>
      <c r="D29" s="67" t="s">
        <v>18</v>
      </c>
      <c r="E29" s="68" t="s">
        <v>24</v>
      </c>
      <c r="F29" s="69" t="s">
        <v>13</v>
      </c>
      <c r="G29" s="147">
        <v>638.27490999999998</v>
      </c>
      <c r="H29" s="126">
        <v>20</v>
      </c>
      <c r="I29" s="126">
        <v>20</v>
      </c>
    </row>
    <row r="30" spans="1:9" s="17" customFormat="1" ht="202.8" x14ac:dyDescent="0.25">
      <c r="A30" s="70" t="s">
        <v>109</v>
      </c>
      <c r="B30" s="61">
        <v>914</v>
      </c>
      <c r="C30" s="67" t="s">
        <v>23</v>
      </c>
      <c r="D30" s="67" t="s">
        <v>18</v>
      </c>
      <c r="E30" s="68" t="s">
        <v>25</v>
      </c>
      <c r="F30" s="69" t="s">
        <v>13</v>
      </c>
      <c r="G30" s="125">
        <v>13.5</v>
      </c>
      <c r="H30" s="126">
        <v>1</v>
      </c>
      <c r="I30" s="126">
        <v>1</v>
      </c>
    </row>
    <row r="31" spans="1:9" s="17" customFormat="1" ht="0.75" customHeight="1" x14ac:dyDescent="0.25">
      <c r="A31" s="70" t="s">
        <v>110</v>
      </c>
      <c r="B31" s="61">
        <v>914</v>
      </c>
      <c r="C31" s="67" t="s">
        <v>23</v>
      </c>
      <c r="D31" s="67" t="s">
        <v>18</v>
      </c>
      <c r="E31" s="67" t="s">
        <v>26</v>
      </c>
      <c r="F31" s="69" t="s">
        <v>13</v>
      </c>
      <c r="G31" s="125">
        <v>0</v>
      </c>
      <c r="H31" s="126">
        <v>0</v>
      </c>
      <c r="I31" s="126">
        <v>0</v>
      </c>
    </row>
    <row r="32" spans="1:9" s="17" customFormat="1" ht="144" customHeight="1" x14ac:dyDescent="0.25">
      <c r="A32" s="70" t="s">
        <v>110</v>
      </c>
      <c r="B32" s="61">
        <v>914</v>
      </c>
      <c r="C32" s="67" t="s">
        <v>23</v>
      </c>
      <c r="D32" s="67" t="s">
        <v>18</v>
      </c>
      <c r="E32" s="67" t="s">
        <v>26</v>
      </c>
      <c r="F32" s="69" t="s">
        <v>14</v>
      </c>
      <c r="G32" s="125">
        <v>104.5</v>
      </c>
      <c r="H32" s="126">
        <v>2</v>
      </c>
      <c r="I32" s="126">
        <v>2</v>
      </c>
    </row>
    <row r="33" spans="1:9" s="17" customFormat="1" ht="145.5" customHeight="1" x14ac:dyDescent="0.25">
      <c r="A33" s="70" t="s">
        <v>111</v>
      </c>
      <c r="B33" s="61">
        <v>914</v>
      </c>
      <c r="C33" s="67" t="s">
        <v>23</v>
      </c>
      <c r="D33" s="67" t="s">
        <v>18</v>
      </c>
      <c r="E33" s="68" t="s">
        <v>27</v>
      </c>
      <c r="F33" s="69" t="s">
        <v>13</v>
      </c>
      <c r="G33" s="125">
        <v>0.5</v>
      </c>
      <c r="H33" s="126">
        <v>1</v>
      </c>
      <c r="I33" s="126">
        <v>1</v>
      </c>
    </row>
    <row r="34" spans="1:9" s="17" customFormat="1" ht="144.75" customHeight="1" x14ac:dyDescent="0.25">
      <c r="A34" s="70" t="s">
        <v>112</v>
      </c>
      <c r="B34" s="61">
        <v>914</v>
      </c>
      <c r="C34" s="67" t="s">
        <v>23</v>
      </c>
      <c r="D34" s="67" t="s">
        <v>18</v>
      </c>
      <c r="E34" s="68" t="s">
        <v>28</v>
      </c>
      <c r="F34" s="69" t="s">
        <v>13</v>
      </c>
      <c r="G34" s="125">
        <v>250</v>
      </c>
      <c r="H34" s="126">
        <v>0.5</v>
      </c>
      <c r="I34" s="126">
        <v>0.5</v>
      </c>
    </row>
    <row r="35" spans="1:9" s="17" customFormat="1" ht="179.25" customHeight="1" x14ac:dyDescent="0.25">
      <c r="A35" s="70" t="s">
        <v>113</v>
      </c>
      <c r="B35" s="92">
        <v>914</v>
      </c>
      <c r="C35" s="67" t="s">
        <v>23</v>
      </c>
      <c r="D35" s="67" t="s">
        <v>18</v>
      </c>
      <c r="E35" s="68" t="s">
        <v>67</v>
      </c>
      <c r="F35" s="69" t="s">
        <v>13</v>
      </c>
      <c r="G35" s="125">
        <v>5</v>
      </c>
      <c r="H35" s="126">
        <v>1</v>
      </c>
      <c r="I35" s="126">
        <v>1</v>
      </c>
    </row>
    <row r="36" spans="1:9" s="17" customFormat="1" ht="175.5" customHeight="1" x14ac:dyDescent="0.25">
      <c r="A36" s="70" t="s">
        <v>114</v>
      </c>
      <c r="B36" s="61">
        <v>914</v>
      </c>
      <c r="C36" s="67" t="s">
        <v>23</v>
      </c>
      <c r="D36" s="67" t="s">
        <v>18</v>
      </c>
      <c r="E36" s="68" t="s">
        <v>75</v>
      </c>
      <c r="F36" s="69" t="s">
        <v>13</v>
      </c>
      <c r="G36" s="125">
        <v>1</v>
      </c>
      <c r="H36" s="126">
        <v>0.5</v>
      </c>
      <c r="I36" s="126">
        <v>0.5</v>
      </c>
    </row>
    <row r="37" spans="1:9" s="17" customFormat="1" ht="188.25" customHeight="1" x14ac:dyDescent="0.25">
      <c r="A37" s="73" t="s">
        <v>115</v>
      </c>
      <c r="B37" s="61">
        <v>914</v>
      </c>
      <c r="C37" s="67" t="s">
        <v>23</v>
      </c>
      <c r="D37" s="67" t="s">
        <v>18</v>
      </c>
      <c r="E37" s="68" t="s">
        <v>90</v>
      </c>
      <c r="F37" s="69" t="s">
        <v>13</v>
      </c>
      <c r="G37" s="125">
        <v>0.5</v>
      </c>
      <c r="H37" s="126">
        <v>0.5</v>
      </c>
      <c r="I37" s="126">
        <v>0.5</v>
      </c>
    </row>
    <row r="38" spans="1:9" s="17" customFormat="1" ht="267" customHeight="1" x14ac:dyDescent="0.25">
      <c r="A38" s="70" t="s">
        <v>116</v>
      </c>
      <c r="B38" s="61">
        <v>914</v>
      </c>
      <c r="C38" s="67" t="s">
        <v>29</v>
      </c>
      <c r="D38" s="67" t="s">
        <v>7</v>
      </c>
      <c r="E38" s="68" t="s">
        <v>30</v>
      </c>
      <c r="F38" s="69" t="s">
        <v>31</v>
      </c>
      <c r="G38" s="125">
        <v>86.7</v>
      </c>
      <c r="H38" s="126">
        <v>50</v>
      </c>
      <c r="I38" s="126">
        <v>50</v>
      </c>
    </row>
    <row r="39" spans="1:9" s="17" customFormat="1" ht="2.25" hidden="1" customHeight="1" x14ac:dyDescent="0.25">
      <c r="A39" s="73" t="s">
        <v>117</v>
      </c>
      <c r="B39" s="90">
        <v>914</v>
      </c>
      <c r="C39" s="67" t="s">
        <v>29</v>
      </c>
      <c r="D39" s="67" t="s">
        <v>18</v>
      </c>
      <c r="E39" s="68" t="s">
        <v>32</v>
      </c>
      <c r="F39" s="69" t="s">
        <v>31</v>
      </c>
      <c r="G39" s="125">
        <v>0</v>
      </c>
      <c r="H39" s="126">
        <v>0</v>
      </c>
      <c r="I39" s="126">
        <v>0</v>
      </c>
    </row>
    <row r="40" spans="1:9" s="17" customFormat="1" ht="79.8" customHeight="1" x14ac:dyDescent="0.25">
      <c r="A40" s="73" t="s">
        <v>154</v>
      </c>
      <c r="B40" s="108">
        <v>914</v>
      </c>
      <c r="C40" s="67" t="s">
        <v>155</v>
      </c>
      <c r="D40" s="67" t="s">
        <v>7</v>
      </c>
      <c r="E40" s="68">
        <v>130270410</v>
      </c>
      <c r="F40" s="69" t="s">
        <v>13</v>
      </c>
      <c r="G40" s="147">
        <v>167.23167000000001</v>
      </c>
      <c r="H40" s="126"/>
      <c r="I40" s="126"/>
    </row>
    <row r="41" spans="1:9" s="17" customFormat="1" ht="156" customHeight="1" x14ac:dyDescent="0.25">
      <c r="A41" s="73" t="s">
        <v>118</v>
      </c>
      <c r="B41" s="61">
        <v>914</v>
      </c>
      <c r="C41" s="67" t="s">
        <v>15</v>
      </c>
      <c r="D41" s="67" t="s">
        <v>7</v>
      </c>
      <c r="E41" s="68" t="s">
        <v>70</v>
      </c>
      <c r="F41" s="69" t="s">
        <v>71</v>
      </c>
      <c r="G41" s="125">
        <v>0.1</v>
      </c>
      <c r="H41" s="126">
        <v>0.1</v>
      </c>
      <c r="I41" s="126">
        <v>0.1</v>
      </c>
    </row>
    <row r="42" spans="1:9" s="15" customFormat="1" ht="31.2" hidden="1" x14ac:dyDescent="0.3">
      <c r="A42" s="78" t="s">
        <v>33</v>
      </c>
      <c r="B42" s="62">
        <v>970</v>
      </c>
      <c r="C42" s="79"/>
      <c r="D42" s="79"/>
      <c r="E42" s="80"/>
      <c r="F42" s="81"/>
      <c r="G42" s="122">
        <f>SUM(G43:G47)</f>
        <v>0</v>
      </c>
      <c r="H42" s="123">
        <f>SUM(H43:H47)</f>
        <v>0</v>
      </c>
      <c r="I42" s="123">
        <f>SUM(I43:I47)</f>
        <v>0</v>
      </c>
    </row>
    <row r="43" spans="1:9" s="15" customFormat="1" ht="254.25" hidden="1" customHeight="1" x14ac:dyDescent="0.3">
      <c r="A43" s="72" t="s">
        <v>119</v>
      </c>
      <c r="B43" s="61">
        <v>970</v>
      </c>
      <c r="C43" s="67" t="s">
        <v>34</v>
      </c>
      <c r="D43" s="67" t="s">
        <v>7</v>
      </c>
      <c r="E43" s="67" t="s">
        <v>35</v>
      </c>
      <c r="F43" s="69" t="s">
        <v>10</v>
      </c>
      <c r="G43" s="125">
        <v>0</v>
      </c>
      <c r="H43" s="126">
        <v>0</v>
      </c>
      <c r="I43" s="128">
        <v>0</v>
      </c>
    </row>
    <row r="44" spans="1:9" s="15" customFormat="1" ht="191.25" hidden="1" customHeight="1" x14ac:dyDescent="0.3">
      <c r="A44" s="72" t="s">
        <v>120</v>
      </c>
      <c r="B44" s="107">
        <v>970</v>
      </c>
      <c r="C44" s="67" t="s">
        <v>34</v>
      </c>
      <c r="D44" s="67" t="s">
        <v>7</v>
      </c>
      <c r="E44" s="67" t="s">
        <v>35</v>
      </c>
      <c r="F44" s="69" t="s">
        <v>13</v>
      </c>
      <c r="G44" s="125">
        <v>0</v>
      </c>
      <c r="H44" s="126">
        <v>0</v>
      </c>
      <c r="I44" s="128">
        <v>0</v>
      </c>
    </row>
    <row r="45" spans="1:9" s="15" customFormat="1" ht="0.75" hidden="1" customHeight="1" x14ac:dyDescent="0.3">
      <c r="A45" s="72" t="s">
        <v>121</v>
      </c>
      <c r="B45" s="107">
        <v>970</v>
      </c>
      <c r="C45" s="67" t="s">
        <v>34</v>
      </c>
      <c r="D45" s="67" t="s">
        <v>7</v>
      </c>
      <c r="E45" s="67" t="s">
        <v>80</v>
      </c>
      <c r="F45" s="69" t="s">
        <v>13</v>
      </c>
      <c r="G45" s="125">
        <v>0</v>
      </c>
      <c r="H45" s="126">
        <v>0</v>
      </c>
      <c r="I45" s="128">
        <v>0</v>
      </c>
    </row>
    <row r="46" spans="1:9" s="15" customFormat="1" ht="191.25" hidden="1" customHeight="1" x14ac:dyDescent="0.3">
      <c r="A46" s="72" t="s">
        <v>122</v>
      </c>
      <c r="B46" s="61">
        <v>970</v>
      </c>
      <c r="C46" s="67" t="s">
        <v>34</v>
      </c>
      <c r="D46" s="67" t="s">
        <v>7</v>
      </c>
      <c r="E46" s="67" t="s">
        <v>81</v>
      </c>
      <c r="F46" s="69" t="s">
        <v>13</v>
      </c>
      <c r="G46" s="125">
        <v>0</v>
      </c>
      <c r="H46" s="126">
        <v>0</v>
      </c>
      <c r="I46" s="128">
        <v>0</v>
      </c>
    </row>
    <row r="47" spans="1:9" s="15" customFormat="1" ht="4.5" hidden="1" customHeight="1" x14ac:dyDescent="0.3">
      <c r="A47" s="72" t="s">
        <v>123</v>
      </c>
      <c r="B47" s="61">
        <v>970</v>
      </c>
      <c r="C47" s="67" t="s">
        <v>34</v>
      </c>
      <c r="D47" s="67" t="s">
        <v>7</v>
      </c>
      <c r="E47" s="67" t="s">
        <v>35</v>
      </c>
      <c r="F47" s="69" t="s">
        <v>14</v>
      </c>
      <c r="G47" s="125">
        <v>0</v>
      </c>
      <c r="H47" s="126">
        <v>0</v>
      </c>
      <c r="I47" s="128">
        <v>0</v>
      </c>
    </row>
    <row r="48" spans="1:9" s="15" customFormat="1" ht="24" customHeight="1" x14ac:dyDescent="0.3">
      <c r="A48" s="66" t="s">
        <v>6</v>
      </c>
      <c r="B48" s="61"/>
      <c r="C48" s="67"/>
      <c r="D48" s="67"/>
      <c r="E48" s="68"/>
      <c r="F48" s="69"/>
      <c r="G48" s="148">
        <f>G42+G11</f>
        <v>15631.93648</v>
      </c>
      <c r="H48" s="124">
        <f>H42+H11</f>
        <v>3712.3999999999996</v>
      </c>
      <c r="I48" s="124">
        <f>I42+I11</f>
        <v>3798.0999999999995</v>
      </c>
    </row>
    <row r="49" spans="1:8" s="32" customFormat="1" ht="17.25" customHeight="1" x14ac:dyDescent="0.3">
      <c r="A49" s="27"/>
      <c r="B49" s="28"/>
      <c r="C49" s="29"/>
      <c r="D49" s="29"/>
      <c r="E49" s="30"/>
      <c r="F49" s="29"/>
      <c r="G49" s="96"/>
      <c r="H49" s="31"/>
    </row>
    <row r="50" spans="1:8" s="32" customFormat="1" ht="16.8" x14ac:dyDescent="0.3">
      <c r="A50" s="109" t="s">
        <v>124</v>
      </c>
      <c r="B50" s="28"/>
      <c r="C50" s="29"/>
      <c r="D50" s="29"/>
      <c r="E50" s="30"/>
      <c r="F50" s="29"/>
      <c r="G50" s="96"/>
      <c r="H50" s="31"/>
    </row>
    <row r="51" spans="1:8" s="33" customFormat="1" ht="33.6" x14ac:dyDescent="0.3">
      <c r="A51" s="109" t="s">
        <v>125</v>
      </c>
      <c r="B51" s="30"/>
      <c r="C51" s="29"/>
      <c r="D51" s="162" t="s">
        <v>86</v>
      </c>
      <c r="E51" s="162"/>
      <c r="F51" s="162"/>
      <c r="G51" s="162"/>
      <c r="H51" s="162"/>
    </row>
    <row r="52" spans="1:8" ht="16.8" x14ac:dyDescent="0.25">
      <c r="G52" s="97"/>
    </row>
    <row r="53" spans="1:8" ht="16.8" x14ac:dyDescent="0.25">
      <c r="G53" s="97"/>
    </row>
    <row r="54" spans="1:8" ht="16.8" x14ac:dyDescent="0.25">
      <c r="G54" s="97"/>
    </row>
    <row r="55" spans="1:8" x14ac:dyDescent="0.25">
      <c r="G55" s="98"/>
    </row>
    <row r="56" spans="1:8" x14ac:dyDescent="0.25">
      <c r="G56" s="98"/>
    </row>
    <row r="57" spans="1:8" x14ac:dyDescent="0.25">
      <c r="G57" s="98"/>
    </row>
    <row r="58" spans="1:8" x14ac:dyDescent="0.25">
      <c r="G58" s="98"/>
    </row>
    <row r="59" spans="1:8" x14ac:dyDescent="0.25">
      <c r="G59" s="98"/>
    </row>
    <row r="60" spans="1:8" x14ac:dyDescent="0.25">
      <c r="G60" s="98"/>
    </row>
    <row r="61" spans="1:8" x14ac:dyDescent="0.25">
      <c r="G61" s="98"/>
    </row>
    <row r="62" spans="1:8" x14ac:dyDescent="0.25">
      <c r="G62" s="98"/>
    </row>
    <row r="63" spans="1:8" x14ac:dyDescent="0.25">
      <c r="G63" s="98"/>
    </row>
    <row r="64" spans="1:8" x14ac:dyDescent="0.25">
      <c r="G64" s="98"/>
    </row>
    <row r="65" spans="7:7" x14ac:dyDescent="0.25">
      <c r="G65" s="98"/>
    </row>
    <row r="66" spans="7:7" x14ac:dyDescent="0.25">
      <c r="G66" s="98"/>
    </row>
    <row r="67" spans="7:7" x14ac:dyDescent="0.25">
      <c r="G67" s="99"/>
    </row>
    <row r="68" spans="7:7" x14ac:dyDescent="0.25">
      <c r="G68" s="99"/>
    </row>
    <row r="69" spans="7:7" x14ac:dyDescent="0.25">
      <c r="G69" s="99"/>
    </row>
    <row r="70" spans="7:7" x14ac:dyDescent="0.25">
      <c r="G70" s="99"/>
    </row>
    <row r="71" spans="7:7" x14ac:dyDescent="0.25">
      <c r="G71" s="99"/>
    </row>
    <row r="72" spans="7:7" x14ac:dyDescent="0.25">
      <c r="G72" s="99"/>
    </row>
    <row r="73" spans="7:7" x14ac:dyDescent="0.25">
      <c r="G73" s="99"/>
    </row>
    <row r="74" spans="7:7" x14ac:dyDescent="0.25">
      <c r="G74" s="99"/>
    </row>
    <row r="75" spans="7:7" x14ac:dyDescent="0.25">
      <c r="G75" s="99"/>
    </row>
    <row r="76" spans="7:7" x14ac:dyDescent="0.25">
      <c r="G76" s="99"/>
    </row>
    <row r="77" spans="7:7" x14ac:dyDescent="0.25">
      <c r="G77" s="99"/>
    </row>
    <row r="78" spans="7:7" x14ac:dyDescent="0.25">
      <c r="G78" s="99"/>
    </row>
    <row r="79" spans="7:7" x14ac:dyDescent="0.25">
      <c r="G79" s="99"/>
    </row>
    <row r="80" spans="7:7" x14ac:dyDescent="0.25">
      <c r="G80" s="99"/>
    </row>
    <row r="81" spans="7:7" x14ac:dyDescent="0.25">
      <c r="G81" s="99"/>
    </row>
    <row r="82" spans="7:7" x14ac:dyDescent="0.25">
      <c r="G82" s="99"/>
    </row>
    <row r="83" spans="7:7" x14ac:dyDescent="0.25">
      <c r="G83" s="99"/>
    </row>
    <row r="84" spans="7:7" x14ac:dyDescent="0.25">
      <c r="G84" s="99"/>
    </row>
    <row r="85" spans="7:7" x14ac:dyDescent="0.25">
      <c r="G85" s="99"/>
    </row>
    <row r="86" spans="7:7" x14ac:dyDescent="0.25">
      <c r="G86" s="99"/>
    </row>
    <row r="87" spans="7:7" x14ac:dyDescent="0.25">
      <c r="G87" s="99"/>
    </row>
    <row r="88" spans="7:7" x14ac:dyDescent="0.25">
      <c r="G88" s="99"/>
    </row>
    <row r="89" spans="7:7" x14ac:dyDescent="0.25">
      <c r="G89" s="99"/>
    </row>
    <row r="90" spans="7:7" x14ac:dyDescent="0.25">
      <c r="G90" s="99"/>
    </row>
    <row r="91" spans="7:7" x14ac:dyDescent="0.25">
      <c r="G91" s="99"/>
    </row>
    <row r="92" spans="7:7" x14ac:dyDescent="0.25">
      <c r="G92" s="99"/>
    </row>
    <row r="93" spans="7:7" x14ac:dyDescent="0.25">
      <c r="G93" s="99"/>
    </row>
    <row r="94" spans="7:7" x14ac:dyDescent="0.25">
      <c r="G94" s="99"/>
    </row>
    <row r="95" spans="7:7" x14ac:dyDescent="0.25">
      <c r="G95" s="99"/>
    </row>
    <row r="96" spans="7:7" x14ac:dyDescent="0.25">
      <c r="G96" s="99"/>
    </row>
    <row r="97" spans="7:7" x14ac:dyDescent="0.25">
      <c r="G97" s="99"/>
    </row>
    <row r="98" spans="7:7" x14ac:dyDescent="0.25">
      <c r="G98" s="99"/>
    </row>
    <row r="99" spans="7:7" x14ac:dyDescent="0.25">
      <c r="G99" s="99"/>
    </row>
    <row r="100" spans="7:7" x14ac:dyDescent="0.25">
      <c r="G100" s="99"/>
    </row>
    <row r="101" spans="7:7" x14ac:dyDescent="0.25">
      <c r="G101" s="99"/>
    </row>
    <row r="102" spans="7:7" x14ac:dyDescent="0.25">
      <c r="G102" s="99"/>
    </row>
    <row r="103" spans="7:7" x14ac:dyDescent="0.25">
      <c r="G103" s="99"/>
    </row>
    <row r="104" spans="7:7" x14ac:dyDescent="0.25">
      <c r="G104" s="99"/>
    </row>
    <row r="105" spans="7:7" x14ac:dyDescent="0.25">
      <c r="G105" s="99"/>
    </row>
    <row r="106" spans="7:7" x14ac:dyDescent="0.25">
      <c r="G106" s="99"/>
    </row>
    <row r="107" spans="7:7" x14ac:dyDescent="0.25">
      <c r="G107" s="99"/>
    </row>
    <row r="108" spans="7:7" x14ac:dyDescent="0.25">
      <c r="G108" s="99"/>
    </row>
    <row r="109" spans="7:7" x14ac:dyDescent="0.25">
      <c r="G109" s="99"/>
    </row>
    <row r="110" spans="7:7" x14ac:dyDescent="0.25">
      <c r="G110" s="99"/>
    </row>
    <row r="111" spans="7:7" x14ac:dyDescent="0.25">
      <c r="G111" s="99"/>
    </row>
    <row r="112" spans="7:7" x14ac:dyDescent="0.25">
      <c r="G112" s="99"/>
    </row>
    <row r="113" spans="7:7" x14ac:dyDescent="0.25">
      <c r="G113" s="99"/>
    </row>
    <row r="114" spans="7:7" x14ac:dyDescent="0.25">
      <c r="G114" s="99"/>
    </row>
    <row r="115" spans="7:7" x14ac:dyDescent="0.25">
      <c r="G115" s="99"/>
    </row>
    <row r="116" spans="7:7" x14ac:dyDescent="0.25">
      <c r="G116" s="99"/>
    </row>
    <row r="117" spans="7:7" x14ac:dyDescent="0.25">
      <c r="G117" s="99"/>
    </row>
    <row r="118" spans="7:7" x14ac:dyDescent="0.25">
      <c r="G118" s="99"/>
    </row>
    <row r="119" spans="7:7" x14ac:dyDescent="0.25">
      <c r="G119" s="99"/>
    </row>
    <row r="120" spans="7:7" x14ac:dyDescent="0.25">
      <c r="G120" s="99"/>
    </row>
    <row r="121" spans="7:7" x14ac:dyDescent="0.25">
      <c r="G121" s="99"/>
    </row>
    <row r="122" spans="7:7" x14ac:dyDescent="0.25">
      <c r="G122" s="99"/>
    </row>
    <row r="123" spans="7:7" x14ac:dyDescent="0.25">
      <c r="G123" s="99"/>
    </row>
    <row r="124" spans="7:7" x14ac:dyDescent="0.25">
      <c r="G124" s="99"/>
    </row>
    <row r="125" spans="7:7" x14ac:dyDescent="0.25">
      <c r="G125" s="99"/>
    </row>
    <row r="126" spans="7:7" x14ac:dyDescent="0.25">
      <c r="G126" s="99"/>
    </row>
    <row r="127" spans="7:7" x14ac:dyDescent="0.25">
      <c r="G127" s="99"/>
    </row>
    <row r="128" spans="7:7" x14ac:dyDescent="0.25">
      <c r="G128" s="99"/>
    </row>
    <row r="129" spans="7:7" x14ac:dyDescent="0.25">
      <c r="G129" s="99"/>
    </row>
    <row r="130" spans="7:7" x14ac:dyDescent="0.25">
      <c r="G130" s="99"/>
    </row>
    <row r="131" spans="7:7" x14ac:dyDescent="0.25">
      <c r="G131" s="99"/>
    </row>
    <row r="132" spans="7:7" x14ac:dyDescent="0.25">
      <c r="G132" s="99"/>
    </row>
    <row r="133" spans="7:7" x14ac:dyDescent="0.25">
      <c r="G133" s="99"/>
    </row>
    <row r="134" spans="7:7" x14ac:dyDescent="0.25">
      <c r="G134" s="99"/>
    </row>
    <row r="135" spans="7:7" x14ac:dyDescent="0.25">
      <c r="G135" s="99"/>
    </row>
    <row r="136" spans="7:7" x14ac:dyDescent="0.25">
      <c r="G136" s="99"/>
    </row>
    <row r="137" spans="7:7" x14ac:dyDescent="0.25">
      <c r="G137" s="99"/>
    </row>
    <row r="138" spans="7:7" x14ac:dyDescent="0.25">
      <c r="G138" s="99"/>
    </row>
    <row r="139" spans="7:7" x14ac:dyDescent="0.25">
      <c r="G139" s="99"/>
    </row>
    <row r="140" spans="7:7" x14ac:dyDescent="0.25">
      <c r="G140" s="99"/>
    </row>
    <row r="141" spans="7:7" x14ac:dyDescent="0.25">
      <c r="G141" s="99"/>
    </row>
    <row r="142" spans="7:7" x14ac:dyDescent="0.25">
      <c r="G142" s="99"/>
    </row>
    <row r="143" spans="7:7" x14ac:dyDescent="0.25">
      <c r="G143" s="99"/>
    </row>
    <row r="144" spans="7:7" x14ac:dyDescent="0.25">
      <c r="G144" s="99"/>
    </row>
    <row r="145" spans="7:7" x14ac:dyDescent="0.25">
      <c r="G145" s="99"/>
    </row>
    <row r="146" spans="7:7" x14ac:dyDescent="0.25">
      <c r="G146" s="99"/>
    </row>
    <row r="147" spans="7:7" x14ac:dyDescent="0.25">
      <c r="G147" s="99"/>
    </row>
    <row r="148" spans="7:7" x14ac:dyDescent="0.25">
      <c r="G148" s="99"/>
    </row>
    <row r="149" spans="7:7" x14ac:dyDescent="0.25">
      <c r="G149" s="99"/>
    </row>
    <row r="150" spans="7:7" x14ac:dyDescent="0.25">
      <c r="G150" s="99"/>
    </row>
    <row r="151" spans="7:7" x14ac:dyDescent="0.25">
      <c r="G151" s="99"/>
    </row>
    <row r="152" spans="7:7" x14ac:dyDescent="0.25">
      <c r="G152" s="99"/>
    </row>
    <row r="153" spans="7:7" x14ac:dyDescent="0.25">
      <c r="G153" s="99"/>
    </row>
    <row r="154" spans="7:7" x14ac:dyDescent="0.25">
      <c r="G154" s="99"/>
    </row>
    <row r="155" spans="7:7" x14ac:dyDescent="0.25">
      <c r="G155" s="99"/>
    </row>
    <row r="156" spans="7:7" x14ac:dyDescent="0.25">
      <c r="G156" s="99"/>
    </row>
    <row r="157" spans="7:7" x14ac:dyDescent="0.25">
      <c r="G157" s="99"/>
    </row>
    <row r="158" spans="7:7" x14ac:dyDescent="0.25">
      <c r="G158" s="99"/>
    </row>
    <row r="159" spans="7:7" x14ac:dyDescent="0.25">
      <c r="G159" s="99"/>
    </row>
    <row r="160" spans="7:7" x14ac:dyDescent="0.25">
      <c r="G160" s="99"/>
    </row>
    <row r="161" spans="7:7" x14ac:dyDescent="0.25">
      <c r="G161" s="99"/>
    </row>
    <row r="162" spans="7:7" x14ac:dyDescent="0.25">
      <c r="G162" s="99"/>
    </row>
    <row r="163" spans="7:7" x14ac:dyDescent="0.25">
      <c r="G163" s="99"/>
    </row>
    <row r="164" spans="7:7" x14ac:dyDescent="0.25">
      <c r="G164" s="99"/>
    </row>
    <row r="165" spans="7:7" x14ac:dyDescent="0.25">
      <c r="G165" s="99"/>
    </row>
    <row r="166" spans="7:7" x14ac:dyDescent="0.25">
      <c r="G166" s="99"/>
    </row>
    <row r="167" spans="7:7" x14ac:dyDescent="0.25">
      <c r="G167" s="99"/>
    </row>
    <row r="168" spans="7:7" x14ac:dyDescent="0.25">
      <c r="G168" s="99"/>
    </row>
    <row r="169" spans="7:7" x14ac:dyDescent="0.25">
      <c r="G169" s="99"/>
    </row>
    <row r="170" spans="7:7" x14ac:dyDescent="0.25">
      <c r="G170" s="99"/>
    </row>
    <row r="171" spans="7:7" x14ac:dyDescent="0.25">
      <c r="G171" s="99"/>
    </row>
    <row r="172" spans="7:7" x14ac:dyDescent="0.25">
      <c r="G172" s="99"/>
    </row>
    <row r="173" spans="7:7" x14ac:dyDescent="0.25">
      <c r="G173" s="99"/>
    </row>
    <row r="174" spans="7:7" x14ac:dyDescent="0.25">
      <c r="G174" s="99"/>
    </row>
    <row r="175" spans="7:7" x14ac:dyDescent="0.25">
      <c r="G175" s="99"/>
    </row>
    <row r="176" spans="7:7" x14ac:dyDescent="0.25">
      <c r="G176" s="99"/>
    </row>
    <row r="177" spans="7:7" x14ac:dyDescent="0.25">
      <c r="G177" s="99"/>
    </row>
    <row r="178" spans="7:7" x14ac:dyDescent="0.25">
      <c r="G178" s="99"/>
    </row>
    <row r="179" spans="7:7" x14ac:dyDescent="0.25">
      <c r="G179" s="99"/>
    </row>
  </sheetData>
  <mergeCells count="14">
    <mergeCell ref="D2:I2"/>
    <mergeCell ref="D3:I3"/>
    <mergeCell ref="D51:H51"/>
    <mergeCell ref="D4:I4"/>
    <mergeCell ref="D5:I5"/>
    <mergeCell ref="F8:F9"/>
    <mergeCell ref="G8:I8"/>
    <mergeCell ref="A6:I6"/>
    <mergeCell ref="H7:I7"/>
    <mergeCell ref="A8:A9"/>
    <mergeCell ref="B8:B9"/>
    <mergeCell ref="C8:C9"/>
    <mergeCell ref="D8:D9"/>
    <mergeCell ref="E8:E9"/>
  </mergeCells>
  <phoneticPr fontId="0" type="noConversion"/>
  <pageMargins left="0.47" right="0.19" top="0.45" bottom="0.52" header="0.5" footer="0.5"/>
  <pageSetup paperSize="9" scale="91" orientation="portrait" horizontalDpi="200" verticalDpi="200" r:id="rId1"/>
  <headerFooter alignWithMargins="0"/>
  <rowBreaks count="1" manualBreakCount="1">
    <brk id="1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1"/>
  <sheetViews>
    <sheetView zoomScale="80" zoomScaleNormal="80" workbookViewId="0">
      <selection activeCell="C2" sqref="C2:H2"/>
    </sheetView>
  </sheetViews>
  <sheetFormatPr defaultRowHeight="13.2" x14ac:dyDescent="0.25"/>
  <cols>
    <col min="1" max="1" width="43.6640625" customWidth="1"/>
    <col min="2" max="2" width="5.109375" customWidth="1"/>
    <col min="3" max="3" width="5.33203125" customWidth="1"/>
    <col min="4" max="4" width="13.5546875" customWidth="1"/>
    <col min="5" max="5" width="5" customWidth="1"/>
    <col min="6" max="6" width="14" style="3" customWidth="1"/>
    <col min="7" max="7" width="14.33203125" customWidth="1"/>
    <col min="8" max="8" width="14.6640625" customWidth="1"/>
  </cols>
  <sheetData>
    <row r="1" spans="1:9" ht="16.8" x14ac:dyDescent="0.3">
      <c r="C1" s="160" t="s">
        <v>136</v>
      </c>
      <c r="D1" s="160"/>
      <c r="E1" s="160"/>
    </row>
    <row r="2" spans="1:9" ht="67.8" customHeight="1" x14ac:dyDescent="0.25">
      <c r="C2" s="161" t="s">
        <v>161</v>
      </c>
      <c r="D2" s="161"/>
      <c r="E2" s="161"/>
      <c r="F2" s="161"/>
      <c r="G2" s="161"/>
      <c r="H2" s="161"/>
    </row>
    <row r="3" spans="1:9" ht="16.5" customHeight="1" x14ac:dyDescent="0.3">
      <c r="A3" s="111"/>
      <c r="B3" s="112"/>
      <c r="C3" s="160" t="s">
        <v>138</v>
      </c>
      <c r="D3" s="160"/>
      <c r="E3" s="160"/>
      <c r="F3" s="110"/>
      <c r="G3" s="83"/>
      <c r="H3" s="83"/>
      <c r="I3" s="83"/>
    </row>
    <row r="4" spans="1:9" ht="90.75" customHeight="1" x14ac:dyDescent="0.25">
      <c r="A4" s="111"/>
      <c r="B4" s="112"/>
      <c r="C4" s="161" t="s">
        <v>149</v>
      </c>
      <c r="D4" s="161"/>
      <c r="E4" s="161"/>
      <c r="F4" s="161"/>
      <c r="G4" s="161"/>
      <c r="H4" s="161"/>
    </row>
    <row r="5" spans="1:9" ht="17.399999999999999" x14ac:dyDescent="0.3">
      <c r="A5" s="174"/>
      <c r="B5" s="174"/>
      <c r="C5" s="174"/>
      <c r="D5" s="174"/>
      <c r="E5" s="174"/>
      <c r="F5" s="174"/>
      <c r="G5" s="174"/>
      <c r="H5" s="113"/>
    </row>
    <row r="6" spans="1:9" ht="106.5" customHeight="1" x14ac:dyDescent="0.25">
      <c r="A6" s="175" t="s">
        <v>139</v>
      </c>
      <c r="B6" s="175"/>
      <c r="C6" s="175"/>
      <c r="D6" s="175"/>
      <c r="E6" s="175"/>
      <c r="F6" s="175"/>
      <c r="G6" s="175"/>
      <c r="H6" s="175"/>
    </row>
    <row r="7" spans="1:9" ht="15.6" x14ac:dyDescent="0.3">
      <c r="A7" s="115"/>
      <c r="B7" s="116"/>
      <c r="C7" s="116"/>
      <c r="D7" s="117"/>
      <c r="E7" s="116"/>
      <c r="F7" s="9"/>
      <c r="G7" s="114"/>
      <c r="H7" s="114" t="s">
        <v>36</v>
      </c>
    </row>
    <row r="8" spans="1:9" ht="23.25" customHeight="1" x14ac:dyDescent="0.25">
      <c r="A8" s="179" t="s">
        <v>0</v>
      </c>
      <c r="B8" s="182" t="s">
        <v>2</v>
      </c>
      <c r="C8" s="182" t="s">
        <v>3</v>
      </c>
      <c r="D8" s="173" t="s">
        <v>4</v>
      </c>
      <c r="E8" s="182" t="s">
        <v>5</v>
      </c>
      <c r="F8" s="176" t="s">
        <v>84</v>
      </c>
      <c r="G8" s="177"/>
      <c r="H8" s="178"/>
    </row>
    <row r="9" spans="1:9" ht="12.75" customHeight="1" x14ac:dyDescent="0.25">
      <c r="A9" s="180"/>
      <c r="B9" s="182"/>
      <c r="C9" s="182"/>
      <c r="D9" s="173"/>
      <c r="E9" s="182"/>
      <c r="F9" s="173" t="s">
        <v>142</v>
      </c>
      <c r="G9" s="173" t="s">
        <v>143</v>
      </c>
      <c r="H9" s="173" t="s">
        <v>144</v>
      </c>
    </row>
    <row r="10" spans="1:9" ht="12.75" customHeight="1" x14ac:dyDescent="0.25">
      <c r="A10" s="181"/>
      <c r="B10" s="182"/>
      <c r="C10" s="182"/>
      <c r="D10" s="173"/>
      <c r="E10" s="182"/>
      <c r="F10" s="173"/>
      <c r="G10" s="173"/>
      <c r="H10" s="173"/>
    </row>
    <row r="11" spans="1:9" ht="15.6" x14ac:dyDescent="0.3">
      <c r="A11" s="118" t="s">
        <v>6</v>
      </c>
      <c r="B11" s="119"/>
      <c r="C11" s="119"/>
      <c r="D11" s="120"/>
      <c r="E11" s="119"/>
      <c r="F11" s="154">
        <f>F12+F26+F30+F33+F38+F60+F65+F68</f>
        <v>15631.93648</v>
      </c>
      <c r="G11" s="121">
        <f>G12+G26+G33+G38+G53+G60+G30+G68</f>
        <v>3712.4</v>
      </c>
      <c r="H11" s="121">
        <f>H12+H26+H33+H38+H53+H60+H30+H68</f>
        <v>3798.1000000000004</v>
      </c>
    </row>
    <row r="12" spans="1:9" ht="15.6" x14ac:dyDescent="0.3">
      <c r="A12" s="12" t="s">
        <v>37</v>
      </c>
      <c r="B12" s="25" t="s">
        <v>7</v>
      </c>
      <c r="C12" s="13"/>
      <c r="D12" s="14"/>
      <c r="E12" s="13"/>
      <c r="F12" s="153">
        <f>F13+F15+F22+F19</f>
        <v>11187.829900000001</v>
      </c>
      <c r="G12" s="50">
        <f t="shared" ref="G12:H12" si="0">G13+G15+G22+G19</f>
        <v>3470.3</v>
      </c>
      <c r="H12" s="50">
        <f t="shared" si="0"/>
        <v>3542.0000000000005</v>
      </c>
    </row>
    <row r="13" spans="1:9" ht="62.4" x14ac:dyDescent="0.3">
      <c r="A13" s="12" t="s">
        <v>38</v>
      </c>
      <c r="B13" s="25" t="s">
        <v>7</v>
      </c>
      <c r="C13" s="25" t="s">
        <v>8</v>
      </c>
      <c r="D13" s="14"/>
      <c r="E13" s="13"/>
      <c r="F13" s="152">
        <f>F14</f>
        <v>1059.8299</v>
      </c>
      <c r="G13" s="50">
        <f>G14</f>
        <v>754.7</v>
      </c>
      <c r="H13" s="50">
        <f>H14</f>
        <v>754.7</v>
      </c>
    </row>
    <row r="14" spans="1:9" ht="296.39999999999998" x14ac:dyDescent="0.3">
      <c r="A14" s="16" t="s">
        <v>126</v>
      </c>
      <c r="B14" s="13" t="s">
        <v>7</v>
      </c>
      <c r="C14" s="13" t="s">
        <v>8</v>
      </c>
      <c r="D14" s="14" t="s">
        <v>9</v>
      </c>
      <c r="E14" s="13" t="s">
        <v>10</v>
      </c>
      <c r="F14" s="51">
        <f>'прил 3 2024-2026'!G12</f>
        <v>1059.8299</v>
      </c>
      <c r="G14" s="51">
        <f>'прил 3 2024-2026'!H12</f>
        <v>754.7</v>
      </c>
      <c r="H14" s="51">
        <f>'прил 3 2024-2026'!I12</f>
        <v>754.7</v>
      </c>
    </row>
    <row r="15" spans="1:9" ht="72" customHeight="1" x14ac:dyDescent="0.3">
      <c r="A15" s="37" t="s">
        <v>39</v>
      </c>
      <c r="B15" s="25" t="s">
        <v>7</v>
      </c>
      <c r="C15" s="25" t="s">
        <v>11</v>
      </c>
      <c r="D15" s="14"/>
      <c r="E15" s="13"/>
      <c r="F15" s="50">
        <f>SUM(F16:F18)</f>
        <v>2634</v>
      </c>
      <c r="G15" s="50">
        <f>SUM(G16:G18)</f>
        <v>1268.3</v>
      </c>
      <c r="H15" s="50">
        <f>SUM(H16:H18)</f>
        <v>1341.9</v>
      </c>
    </row>
    <row r="16" spans="1:9" ht="312" x14ac:dyDescent="0.3">
      <c r="A16" s="18" t="s">
        <v>93</v>
      </c>
      <c r="B16" s="13" t="s">
        <v>7</v>
      </c>
      <c r="C16" s="13" t="s">
        <v>11</v>
      </c>
      <c r="D16" s="14" t="s">
        <v>12</v>
      </c>
      <c r="E16" s="13" t="s">
        <v>10</v>
      </c>
      <c r="F16" s="51">
        <f>'прил 3 2024-2026'!G13</f>
        <v>1643.7</v>
      </c>
      <c r="G16" s="51">
        <f>'прил 3 2024-2026'!H13</f>
        <v>1128.5999999999999</v>
      </c>
      <c r="H16" s="51">
        <f>'прил 3 2024-2026'!I13</f>
        <v>1201.7</v>
      </c>
    </row>
    <row r="17" spans="1:8" ht="234" x14ac:dyDescent="0.3">
      <c r="A17" s="19" t="s">
        <v>127</v>
      </c>
      <c r="B17" s="13" t="s">
        <v>7</v>
      </c>
      <c r="C17" s="13" t="s">
        <v>11</v>
      </c>
      <c r="D17" s="14" t="s">
        <v>12</v>
      </c>
      <c r="E17" s="13" t="s">
        <v>13</v>
      </c>
      <c r="F17" s="51">
        <f>'прил 3 2024-2026'!G14</f>
        <v>988.1</v>
      </c>
      <c r="G17" s="51">
        <f>'прил 3 2024-2026'!H14</f>
        <v>137.5</v>
      </c>
      <c r="H17" s="51">
        <f>'прил 3 2024-2026'!I14</f>
        <v>137.5</v>
      </c>
    </row>
    <row r="18" spans="1:8" ht="196.8" customHeight="1" x14ac:dyDescent="0.3">
      <c r="A18" s="20" t="s">
        <v>95</v>
      </c>
      <c r="B18" s="13" t="s">
        <v>7</v>
      </c>
      <c r="C18" s="13" t="s">
        <v>11</v>
      </c>
      <c r="D18" s="14" t="s">
        <v>12</v>
      </c>
      <c r="E18" s="13" t="s">
        <v>14</v>
      </c>
      <c r="F18" s="51">
        <v>2.2000000000000002</v>
      </c>
      <c r="G18" s="51">
        <v>2.2000000000000002</v>
      </c>
      <c r="H18" s="51">
        <v>2.7</v>
      </c>
    </row>
    <row r="19" spans="1:8" ht="0.75" hidden="1" customHeight="1" x14ac:dyDescent="0.3">
      <c r="A19" s="37" t="s">
        <v>79</v>
      </c>
      <c r="B19" s="25" t="s">
        <v>7</v>
      </c>
      <c r="C19" s="25" t="s">
        <v>76</v>
      </c>
      <c r="D19" s="14"/>
      <c r="E19" s="38"/>
      <c r="F19" s="52">
        <f>F20+F21</f>
        <v>0</v>
      </c>
      <c r="G19" s="52">
        <f t="shared" ref="G19:H19" si="1">G20+G21</f>
        <v>0</v>
      </c>
      <c r="H19" s="52">
        <f t="shared" si="1"/>
        <v>0</v>
      </c>
    </row>
    <row r="20" spans="1:8" ht="140.4" hidden="1" x14ac:dyDescent="0.3">
      <c r="A20" s="18" t="s">
        <v>96</v>
      </c>
      <c r="B20" s="21" t="s">
        <v>7</v>
      </c>
      <c r="C20" s="21" t="s">
        <v>76</v>
      </c>
      <c r="D20" s="22" t="s">
        <v>77</v>
      </c>
      <c r="E20" s="21" t="s">
        <v>14</v>
      </c>
      <c r="F20" s="51">
        <f>'прил 3 2024-2026'!G16</f>
        <v>0</v>
      </c>
      <c r="G20" s="51">
        <v>0</v>
      </c>
      <c r="H20" s="51">
        <v>0</v>
      </c>
    </row>
    <row r="21" spans="1:8" ht="124.8" hidden="1" x14ac:dyDescent="0.3">
      <c r="A21" s="23" t="s">
        <v>97</v>
      </c>
      <c r="B21" s="13" t="s">
        <v>7</v>
      </c>
      <c r="C21" s="13" t="s">
        <v>76</v>
      </c>
      <c r="D21" s="14" t="s">
        <v>78</v>
      </c>
      <c r="E21" s="13" t="s">
        <v>14</v>
      </c>
      <c r="F21" s="51">
        <f>'прил 3 2024-2026'!G17</f>
        <v>0</v>
      </c>
      <c r="G21" s="51">
        <f>'прил 3 2024-2026'!H16</f>
        <v>0</v>
      </c>
      <c r="H21" s="51">
        <f>'прил 3 2024-2026'!I16</f>
        <v>0</v>
      </c>
    </row>
    <row r="22" spans="1:8" ht="15.6" x14ac:dyDescent="0.3">
      <c r="A22" s="37" t="s">
        <v>40</v>
      </c>
      <c r="B22" s="25" t="s">
        <v>7</v>
      </c>
      <c r="C22" s="25" t="s">
        <v>15</v>
      </c>
      <c r="D22" s="14"/>
      <c r="E22" s="38"/>
      <c r="F22" s="52">
        <f>F24+F25+F23</f>
        <v>7494</v>
      </c>
      <c r="G22" s="52">
        <f>G24+G25+G23</f>
        <v>1447.3</v>
      </c>
      <c r="H22" s="52">
        <f>H24+H25+H23</f>
        <v>1445.4</v>
      </c>
    </row>
    <row r="23" spans="1:8" ht="236.4" customHeight="1" x14ac:dyDescent="0.3">
      <c r="A23" s="18" t="s">
        <v>98</v>
      </c>
      <c r="B23" s="21" t="s">
        <v>7</v>
      </c>
      <c r="C23" s="21" t="s">
        <v>15</v>
      </c>
      <c r="D23" s="22" t="s">
        <v>16</v>
      </c>
      <c r="E23" s="21" t="s">
        <v>13</v>
      </c>
      <c r="F23" s="51">
        <f>'прил 3 2024-2026'!G18</f>
        <v>82.013170000000002</v>
      </c>
      <c r="G23" s="51">
        <f>'прил 3 2024-2026'!H18</f>
        <v>0.5</v>
      </c>
      <c r="H23" s="51">
        <f>'прил 3 2024-2026'!I18</f>
        <v>0.5</v>
      </c>
    </row>
    <row r="24" spans="1:8" ht="232.8" customHeight="1" x14ac:dyDescent="0.3">
      <c r="A24" s="23" t="s">
        <v>99</v>
      </c>
      <c r="B24" s="13" t="s">
        <v>7</v>
      </c>
      <c r="C24" s="13" t="s">
        <v>15</v>
      </c>
      <c r="D24" s="14" t="s">
        <v>16</v>
      </c>
      <c r="E24" s="13" t="s">
        <v>17</v>
      </c>
      <c r="F24" s="150">
        <f>'прил 3 2024-2026'!G19</f>
        <v>7411.9868299999998</v>
      </c>
      <c r="G24" s="51">
        <f>'прил 3 2024-2026'!H19</f>
        <v>1446.8</v>
      </c>
      <c r="H24" s="51">
        <f>'прил 3 2024-2026'!I19</f>
        <v>1444.9</v>
      </c>
    </row>
    <row r="25" spans="1:8" ht="244.8" customHeight="1" x14ac:dyDescent="0.3">
      <c r="A25" s="23" t="s">
        <v>100</v>
      </c>
      <c r="B25" s="13" t="s">
        <v>7</v>
      </c>
      <c r="C25" s="13" t="s">
        <v>15</v>
      </c>
      <c r="D25" s="14" t="s">
        <v>16</v>
      </c>
      <c r="E25" s="13" t="s">
        <v>14</v>
      </c>
      <c r="F25" s="51">
        <f>'прил 3 2024-2026'!G20</f>
        <v>0</v>
      </c>
      <c r="G25" s="51">
        <f>'прил 3 2024-2026'!H20</f>
        <v>0</v>
      </c>
      <c r="H25" s="51">
        <f>'прил 3 2024-2026'!I20</f>
        <v>0</v>
      </c>
    </row>
    <row r="26" spans="1:8" ht="15.6" x14ac:dyDescent="0.3">
      <c r="A26" s="39" t="s">
        <v>41</v>
      </c>
      <c r="B26" s="25" t="s">
        <v>8</v>
      </c>
      <c r="C26" s="25"/>
      <c r="D26" s="26"/>
      <c r="E26" s="40"/>
      <c r="F26" s="52">
        <f>F27</f>
        <v>136</v>
      </c>
      <c r="G26" s="52">
        <f>G27</f>
        <v>149.79999999999998</v>
      </c>
      <c r="H26" s="52">
        <f>H27</f>
        <v>163.79999999999998</v>
      </c>
    </row>
    <row r="27" spans="1:8" ht="31.2" x14ac:dyDescent="0.3">
      <c r="A27" s="39" t="s">
        <v>42</v>
      </c>
      <c r="B27" s="25" t="s">
        <v>8</v>
      </c>
      <c r="C27" s="25" t="s">
        <v>18</v>
      </c>
      <c r="D27" s="26"/>
      <c r="E27" s="40"/>
      <c r="F27" s="52">
        <f>F28+F29</f>
        <v>136</v>
      </c>
      <c r="G27" s="52">
        <f>G28+G29</f>
        <v>149.79999999999998</v>
      </c>
      <c r="H27" s="52">
        <f>H28+H29</f>
        <v>163.79999999999998</v>
      </c>
    </row>
    <row r="28" spans="1:8" ht="355.2" customHeight="1" x14ac:dyDescent="0.3">
      <c r="A28" s="18" t="s">
        <v>101</v>
      </c>
      <c r="B28" s="13" t="s">
        <v>8</v>
      </c>
      <c r="C28" s="13" t="s">
        <v>18</v>
      </c>
      <c r="D28" s="14" t="s">
        <v>19</v>
      </c>
      <c r="E28" s="13" t="s">
        <v>10</v>
      </c>
      <c r="F28" s="51">
        <f>'прил 3 2024-2026'!G21</f>
        <v>122.8</v>
      </c>
      <c r="G28" s="51">
        <f>'прил 3 2024-2026'!H21</f>
        <v>136.6</v>
      </c>
      <c r="H28" s="51">
        <f>'прил 3 2024-2026'!I21</f>
        <v>150.6</v>
      </c>
    </row>
    <row r="29" spans="1:8" ht="295.2" customHeight="1" x14ac:dyDescent="0.3">
      <c r="A29" s="19" t="s">
        <v>102</v>
      </c>
      <c r="B29" s="13" t="s">
        <v>8</v>
      </c>
      <c r="C29" s="13" t="s">
        <v>18</v>
      </c>
      <c r="D29" s="14" t="s">
        <v>19</v>
      </c>
      <c r="E29" s="13" t="s">
        <v>13</v>
      </c>
      <c r="F29" s="53">
        <f>'прил 3 2024-2026'!G22</f>
        <v>13.2</v>
      </c>
      <c r="G29" s="53">
        <f>'прил 3 2024-2026'!H22</f>
        <v>13.2</v>
      </c>
      <c r="H29" s="53">
        <f>'прил 3 2024-2026'!I22</f>
        <v>13.2</v>
      </c>
    </row>
    <row r="30" spans="1:8" ht="28.5" customHeight="1" x14ac:dyDescent="0.3">
      <c r="A30" s="37" t="s">
        <v>43</v>
      </c>
      <c r="B30" s="25" t="s">
        <v>18</v>
      </c>
      <c r="C30" s="25"/>
      <c r="D30" s="26"/>
      <c r="E30" s="25"/>
      <c r="F30" s="50">
        <f t="shared" ref="F30:H31" si="2">F31</f>
        <v>202</v>
      </c>
      <c r="G30" s="50">
        <f t="shared" si="2"/>
        <v>0.2</v>
      </c>
      <c r="H30" s="50">
        <f t="shared" si="2"/>
        <v>0.2</v>
      </c>
    </row>
    <row r="31" spans="1:8" ht="46.8" x14ac:dyDescent="0.3">
      <c r="A31" s="41" t="s">
        <v>69</v>
      </c>
      <c r="B31" s="25" t="s">
        <v>18</v>
      </c>
      <c r="C31" s="25" t="s">
        <v>68</v>
      </c>
      <c r="D31" s="26"/>
      <c r="E31" s="25"/>
      <c r="F31" s="50">
        <f t="shared" si="2"/>
        <v>202</v>
      </c>
      <c r="G31" s="50">
        <f t="shared" si="2"/>
        <v>0.2</v>
      </c>
      <c r="H31" s="50">
        <f t="shared" si="2"/>
        <v>0.2</v>
      </c>
    </row>
    <row r="32" spans="1:8" ht="278.39999999999998" customHeight="1" x14ac:dyDescent="0.3">
      <c r="A32" s="16" t="s">
        <v>103</v>
      </c>
      <c r="B32" s="13" t="s">
        <v>18</v>
      </c>
      <c r="C32" s="13" t="s">
        <v>68</v>
      </c>
      <c r="D32" s="14" t="s">
        <v>21</v>
      </c>
      <c r="E32" s="13" t="s">
        <v>13</v>
      </c>
      <c r="F32" s="54">
        <f>'прил 3 2024-2026'!G23</f>
        <v>202</v>
      </c>
      <c r="G32" s="54">
        <f>'прил 3 2024-2026'!H23</f>
        <v>0.2</v>
      </c>
      <c r="H32" s="54">
        <f>'прил 3 2024-2026'!I23</f>
        <v>0.2</v>
      </c>
    </row>
    <row r="33" spans="1:8" ht="15.6" x14ac:dyDescent="0.3">
      <c r="A33" s="12" t="s">
        <v>44</v>
      </c>
      <c r="B33" s="25" t="s">
        <v>11</v>
      </c>
      <c r="C33" s="25"/>
      <c r="D33" s="26"/>
      <c r="E33" s="40"/>
      <c r="F33" s="52">
        <f>F34+F36</f>
        <v>826.8</v>
      </c>
      <c r="G33" s="52">
        <f>G34+G37</f>
        <v>0.5</v>
      </c>
      <c r="H33" s="52">
        <f>H34+H37</f>
        <v>0.5</v>
      </c>
    </row>
    <row r="34" spans="1:8" ht="12.6" customHeight="1" x14ac:dyDescent="0.3">
      <c r="A34" s="39" t="s">
        <v>45</v>
      </c>
      <c r="B34" s="25" t="s">
        <v>11</v>
      </c>
      <c r="C34" s="25" t="s">
        <v>20</v>
      </c>
      <c r="D34" s="26"/>
      <c r="E34" s="40"/>
      <c r="F34" s="52">
        <f>F35</f>
        <v>826.3</v>
      </c>
      <c r="G34" s="52">
        <f>G35</f>
        <v>0</v>
      </c>
      <c r="H34" s="52">
        <f>H35</f>
        <v>0</v>
      </c>
    </row>
    <row r="35" spans="1:8" ht="31.2" customHeight="1" x14ac:dyDescent="0.3">
      <c r="A35" s="23" t="s">
        <v>104</v>
      </c>
      <c r="B35" s="13" t="s">
        <v>11</v>
      </c>
      <c r="C35" s="13" t="s">
        <v>20</v>
      </c>
      <c r="D35" s="14" t="s">
        <v>22</v>
      </c>
      <c r="E35" s="13" t="s">
        <v>13</v>
      </c>
      <c r="F35" s="51">
        <f>'прил 3 2024-2026'!G24</f>
        <v>826.3</v>
      </c>
      <c r="G35" s="51">
        <f>'прил 3 2024-2026'!H24</f>
        <v>0</v>
      </c>
      <c r="H35" s="51">
        <f>'прил 3 2024-2026'!I24</f>
        <v>0</v>
      </c>
    </row>
    <row r="36" spans="1:8" ht="31.2" x14ac:dyDescent="0.3">
      <c r="A36" s="39" t="s">
        <v>66</v>
      </c>
      <c r="B36" s="25" t="s">
        <v>11</v>
      </c>
      <c r="C36" s="25" t="s">
        <v>64</v>
      </c>
      <c r="D36" s="26"/>
      <c r="E36" s="40"/>
      <c r="F36" s="52">
        <f>F37</f>
        <v>0.5</v>
      </c>
      <c r="G36" s="52">
        <f>G37</f>
        <v>0.5</v>
      </c>
      <c r="H36" s="52">
        <f>H37</f>
        <v>0.5</v>
      </c>
    </row>
    <row r="37" spans="1:8" ht="202.8" x14ac:dyDescent="0.3">
      <c r="A37" s="23" t="s">
        <v>128</v>
      </c>
      <c r="B37" s="13" t="s">
        <v>11</v>
      </c>
      <c r="C37" s="13" t="s">
        <v>64</v>
      </c>
      <c r="D37" s="14" t="s">
        <v>65</v>
      </c>
      <c r="E37" s="13" t="s">
        <v>13</v>
      </c>
      <c r="F37" s="51">
        <f>'прил 3 2024-2026'!G25</f>
        <v>0.5</v>
      </c>
      <c r="G37" s="51">
        <f>'прил 3 2024-2026'!H25</f>
        <v>0.5</v>
      </c>
      <c r="H37" s="51">
        <f>'прил 3 2024-2026'!I25</f>
        <v>0.5</v>
      </c>
    </row>
    <row r="38" spans="1:8" ht="12.6" customHeight="1" x14ac:dyDescent="0.3">
      <c r="A38" s="24" t="s">
        <v>46</v>
      </c>
      <c r="B38" s="25" t="s">
        <v>23</v>
      </c>
      <c r="C38" s="25"/>
      <c r="D38" s="26"/>
      <c r="E38" s="40"/>
      <c r="F38" s="151">
        <f>F39+F42</f>
        <v>3025.2749100000001</v>
      </c>
      <c r="G38" s="52">
        <f>G39+G42</f>
        <v>41.5</v>
      </c>
      <c r="H38" s="52">
        <f>H42</f>
        <v>41.5</v>
      </c>
    </row>
    <row r="39" spans="1:8" ht="18" customHeight="1" x14ac:dyDescent="0.3">
      <c r="A39" s="24" t="s">
        <v>87</v>
      </c>
      <c r="B39" s="25" t="s">
        <v>23</v>
      </c>
      <c r="C39" s="25" t="s">
        <v>7</v>
      </c>
      <c r="D39" s="26"/>
      <c r="E39" s="40"/>
      <c r="F39" s="52">
        <v>2000</v>
      </c>
      <c r="G39" s="52">
        <f>G40+G41</f>
        <v>0</v>
      </c>
      <c r="H39" s="52"/>
    </row>
    <row r="40" spans="1:8" ht="45" customHeight="1" x14ac:dyDescent="0.3">
      <c r="A40" s="73" t="s">
        <v>106</v>
      </c>
      <c r="B40" s="25" t="s">
        <v>23</v>
      </c>
      <c r="C40" s="25" t="s">
        <v>7</v>
      </c>
      <c r="D40" s="68" t="s">
        <v>153</v>
      </c>
      <c r="E40" s="69" t="s">
        <v>13</v>
      </c>
      <c r="F40" s="51">
        <v>2000</v>
      </c>
      <c r="G40" s="71">
        <v>0</v>
      </c>
      <c r="H40" s="52"/>
    </row>
    <row r="41" spans="1:8" ht="4.8" hidden="1" customHeight="1" x14ac:dyDescent="0.3">
      <c r="A41" s="73" t="s">
        <v>107</v>
      </c>
      <c r="B41" s="25" t="s">
        <v>23</v>
      </c>
      <c r="C41" s="25" t="s">
        <v>7</v>
      </c>
      <c r="D41" s="68" t="s">
        <v>89</v>
      </c>
      <c r="E41" s="69" t="s">
        <v>13</v>
      </c>
      <c r="F41" s="52"/>
      <c r="G41" s="71">
        <v>0</v>
      </c>
      <c r="H41" s="52"/>
    </row>
    <row r="42" spans="1:8" ht="15.6" x14ac:dyDescent="0.3">
      <c r="A42" s="24" t="s">
        <v>47</v>
      </c>
      <c r="B42" s="25" t="s">
        <v>23</v>
      </c>
      <c r="C42" s="25" t="s">
        <v>18</v>
      </c>
      <c r="D42" s="26"/>
      <c r="E42" s="40"/>
      <c r="F42" s="151">
        <f>SUM(F43:F52)</f>
        <v>1025.2749100000001</v>
      </c>
      <c r="G42" s="52">
        <f>SUM(G43:G52)</f>
        <v>41.5</v>
      </c>
      <c r="H42" s="52">
        <f>SUM(H43:H52)</f>
        <v>41.5</v>
      </c>
    </row>
    <row r="43" spans="1:8" ht="173.4" customHeight="1" x14ac:dyDescent="0.3">
      <c r="A43" s="23" t="s">
        <v>108</v>
      </c>
      <c r="B43" s="13" t="s">
        <v>23</v>
      </c>
      <c r="C43" s="13" t="s">
        <v>18</v>
      </c>
      <c r="D43" s="14" t="s">
        <v>24</v>
      </c>
      <c r="E43" s="13" t="s">
        <v>13</v>
      </c>
      <c r="F43" s="150">
        <f>'прил 3 2024-2026'!G29</f>
        <v>638.27490999999998</v>
      </c>
      <c r="G43" s="51">
        <f>'прил 3 2024-2026'!H29</f>
        <v>20</v>
      </c>
      <c r="H43" s="51">
        <f>'прил 3 2024-2026'!I29</f>
        <v>20</v>
      </c>
    </row>
    <row r="44" spans="1:8" ht="172.5" customHeight="1" x14ac:dyDescent="0.3">
      <c r="A44" s="16" t="s">
        <v>109</v>
      </c>
      <c r="B44" s="13" t="s">
        <v>23</v>
      </c>
      <c r="C44" s="13" t="s">
        <v>18</v>
      </c>
      <c r="D44" s="14" t="s">
        <v>25</v>
      </c>
      <c r="E44" s="13" t="s">
        <v>13</v>
      </c>
      <c r="F44" s="51">
        <f>'прил 3 2024-2026'!G30</f>
        <v>13.5</v>
      </c>
      <c r="G44" s="51">
        <f>'прил 3 2024-2026'!H30</f>
        <v>1</v>
      </c>
      <c r="H44" s="51">
        <f>'прил 3 2024-2026'!I30</f>
        <v>1</v>
      </c>
    </row>
    <row r="45" spans="1:8" ht="187.2" hidden="1" x14ac:dyDescent="0.3">
      <c r="A45" s="16" t="s">
        <v>110</v>
      </c>
      <c r="B45" s="13" t="s">
        <v>23</v>
      </c>
      <c r="C45" s="13" t="s">
        <v>18</v>
      </c>
      <c r="D45" s="13" t="s">
        <v>26</v>
      </c>
      <c r="E45" s="13" t="s">
        <v>13</v>
      </c>
      <c r="F45" s="51">
        <f>'прил 3 2024-2026'!G31</f>
        <v>0</v>
      </c>
      <c r="G45" s="51">
        <f>'прил 3 2024-2026'!H31</f>
        <v>0</v>
      </c>
      <c r="H45" s="51">
        <f>'прил 3 2024-2026'!I31</f>
        <v>0</v>
      </c>
    </row>
    <row r="46" spans="1:8" ht="169.8" customHeight="1" x14ac:dyDescent="0.3">
      <c r="A46" s="16" t="s">
        <v>110</v>
      </c>
      <c r="B46" s="13" t="s">
        <v>23</v>
      </c>
      <c r="C46" s="13" t="s">
        <v>18</v>
      </c>
      <c r="D46" s="13" t="s">
        <v>26</v>
      </c>
      <c r="E46" s="13" t="s">
        <v>14</v>
      </c>
      <c r="F46" s="51">
        <f>'прил 3 2024-2026'!G32</f>
        <v>104.5</v>
      </c>
      <c r="G46" s="51">
        <f>'прил 3 2024-2026'!H32</f>
        <v>2</v>
      </c>
      <c r="H46" s="51">
        <f>'прил 3 2024-2026'!I32</f>
        <v>2</v>
      </c>
    </row>
    <row r="47" spans="1:8" ht="170.4" customHeight="1" x14ac:dyDescent="0.3">
      <c r="A47" s="16" t="s">
        <v>111</v>
      </c>
      <c r="B47" s="13" t="s">
        <v>23</v>
      </c>
      <c r="C47" s="13" t="s">
        <v>18</v>
      </c>
      <c r="D47" s="14" t="s">
        <v>27</v>
      </c>
      <c r="E47" s="13" t="s">
        <v>13</v>
      </c>
      <c r="F47" s="51">
        <f>'прил 3 2024-2026'!G33</f>
        <v>0.5</v>
      </c>
      <c r="G47" s="51">
        <f>'прил 3 2024-2026'!H33</f>
        <v>1</v>
      </c>
      <c r="H47" s="51">
        <f>'прил 3 2024-2026'!I33</f>
        <v>1</v>
      </c>
    </row>
    <row r="48" spans="1:8" ht="172.8" customHeight="1" x14ac:dyDescent="0.3">
      <c r="A48" s="16" t="s">
        <v>112</v>
      </c>
      <c r="B48" s="13" t="s">
        <v>23</v>
      </c>
      <c r="C48" s="13" t="s">
        <v>18</v>
      </c>
      <c r="D48" s="14" t="s">
        <v>28</v>
      </c>
      <c r="E48" s="13" t="s">
        <v>13</v>
      </c>
      <c r="F48" s="51">
        <f>'прил 3 2024-2026'!G34</f>
        <v>250</v>
      </c>
      <c r="G48" s="51">
        <f>'прил 3 2024-2026'!H34</f>
        <v>0.5</v>
      </c>
      <c r="H48" s="51">
        <f>'прил 3 2024-2026'!I34</f>
        <v>0.5</v>
      </c>
    </row>
    <row r="49" spans="1:8" ht="184.8" customHeight="1" x14ac:dyDescent="0.3">
      <c r="A49" s="23" t="s">
        <v>113</v>
      </c>
      <c r="B49" s="13" t="s">
        <v>23</v>
      </c>
      <c r="C49" s="13" t="s">
        <v>18</v>
      </c>
      <c r="D49" s="14" t="s">
        <v>67</v>
      </c>
      <c r="E49" s="13" t="s">
        <v>13</v>
      </c>
      <c r="F49" s="51">
        <f>'прил 3 2024-2026'!G35</f>
        <v>5</v>
      </c>
      <c r="G49" s="51">
        <f>'прил 3 2024-2026'!H35</f>
        <v>1</v>
      </c>
      <c r="H49" s="51">
        <f>'прил 3 2024-2026'!I35</f>
        <v>1</v>
      </c>
    </row>
    <row r="50" spans="1:8" ht="202.8" x14ac:dyDescent="0.3">
      <c r="A50" s="23" t="s">
        <v>105</v>
      </c>
      <c r="B50" s="13" t="s">
        <v>23</v>
      </c>
      <c r="C50" s="13" t="s">
        <v>18</v>
      </c>
      <c r="D50" s="14" t="s">
        <v>82</v>
      </c>
      <c r="E50" s="13" t="s">
        <v>13</v>
      </c>
      <c r="F50" s="51">
        <f>'прил 3 2024-2026'!G28</f>
        <v>12</v>
      </c>
      <c r="G50" s="51">
        <f>'прил 3 2024-2026'!H28</f>
        <v>15</v>
      </c>
      <c r="H50" s="51">
        <f>'прил 3 2024-2026'!I28</f>
        <v>15</v>
      </c>
    </row>
    <row r="51" spans="1:8" ht="247.8" customHeight="1" x14ac:dyDescent="0.3">
      <c r="A51" s="23" t="s">
        <v>114</v>
      </c>
      <c r="B51" s="13" t="s">
        <v>23</v>
      </c>
      <c r="C51" s="13" t="s">
        <v>18</v>
      </c>
      <c r="D51" s="14" t="s">
        <v>75</v>
      </c>
      <c r="E51" s="13" t="s">
        <v>13</v>
      </c>
      <c r="F51" s="51">
        <f>'прил 3 2024-2026'!G36</f>
        <v>1</v>
      </c>
      <c r="G51" s="51">
        <f>'прил 3 2024-2026'!H36</f>
        <v>0.5</v>
      </c>
      <c r="H51" s="51">
        <f>'прил 3 2024-2026'!I36</f>
        <v>0.5</v>
      </c>
    </row>
    <row r="52" spans="1:8" ht="215.25" customHeight="1" x14ac:dyDescent="0.3">
      <c r="A52" s="23" t="s">
        <v>115</v>
      </c>
      <c r="B52" s="13" t="s">
        <v>23</v>
      </c>
      <c r="C52" s="13" t="s">
        <v>18</v>
      </c>
      <c r="D52" s="14" t="s">
        <v>90</v>
      </c>
      <c r="E52" s="13" t="s">
        <v>13</v>
      </c>
      <c r="F52" s="51">
        <f>'прил 3 2024-2026'!G37</f>
        <v>0.5</v>
      </c>
      <c r="G52" s="51">
        <f>'прил 3 2024-2026'!H37</f>
        <v>0.5</v>
      </c>
      <c r="H52" s="51">
        <f>'прил 3 2024-2026'!I37</f>
        <v>0.5</v>
      </c>
    </row>
    <row r="53" spans="1:8" ht="31.2" hidden="1" x14ac:dyDescent="0.3">
      <c r="A53" s="24" t="s">
        <v>48</v>
      </c>
      <c r="B53" s="25" t="s">
        <v>34</v>
      </c>
      <c r="C53" s="25"/>
      <c r="D53" s="26"/>
      <c r="E53" s="40"/>
      <c r="F53" s="52">
        <f>F54</f>
        <v>0</v>
      </c>
      <c r="G53" s="52">
        <f>G54</f>
        <v>0</v>
      </c>
      <c r="H53" s="52">
        <f>H54</f>
        <v>0</v>
      </c>
    </row>
    <row r="54" spans="1:8" ht="15.6" hidden="1" x14ac:dyDescent="0.3">
      <c r="A54" s="24" t="s">
        <v>49</v>
      </c>
      <c r="B54" s="25" t="s">
        <v>34</v>
      </c>
      <c r="C54" s="25" t="s">
        <v>7</v>
      </c>
      <c r="D54" s="26"/>
      <c r="E54" s="40"/>
      <c r="F54" s="52">
        <f>SUM(F55:F59)</f>
        <v>0</v>
      </c>
      <c r="G54" s="52">
        <f>SUM(G55:G59)</f>
        <v>0</v>
      </c>
      <c r="H54" s="52">
        <f>SUM(H55:H59)</f>
        <v>0</v>
      </c>
    </row>
    <row r="55" spans="1:8" ht="242.25" hidden="1" customHeight="1" x14ac:dyDescent="0.3">
      <c r="A55" s="19" t="s">
        <v>119</v>
      </c>
      <c r="B55" s="13" t="s">
        <v>34</v>
      </c>
      <c r="C55" s="13" t="s">
        <v>7</v>
      </c>
      <c r="D55" s="13" t="s">
        <v>35</v>
      </c>
      <c r="E55" s="13" t="s">
        <v>10</v>
      </c>
      <c r="F55" s="51">
        <f>'прил 3 2024-2026'!G43</f>
        <v>0</v>
      </c>
      <c r="G55" s="51">
        <f>'прил 3 2024-2026'!H43</f>
        <v>0</v>
      </c>
      <c r="H55" s="51">
        <f>'прил 3 2024-2026'!I43</f>
        <v>0</v>
      </c>
    </row>
    <row r="56" spans="1:8" ht="1.5" hidden="1" customHeight="1" x14ac:dyDescent="0.3">
      <c r="A56" s="19" t="s">
        <v>129</v>
      </c>
      <c r="B56" s="13" t="s">
        <v>34</v>
      </c>
      <c r="C56" s="13" t="s">
        <v>7</v>
      </c>
      <c r="D56" s="13" t="s">
        <v>35</v>
      </c>
      <c r="E56" s="13" t="s">
        <v>13</v>
      </c>
      <c r="F56" s="51">
        <f>'прил 3 2024-2026'!G44</f>
        <v>0</v>
      </c>
      <c r="G56" s="51">
        <f>'прил 3 2024-2026'!H44</f>
        <v>0</v>
      </c>
      <c r="H56" s="51">
        <f>'прил 3 2024-2026'!I44</f>
        <v>0</v>
      </c>
    </row>
    <row r="57" spans="1:8" ht="234" hidden="1" x14ac:dyDescent="0.3">
      <c r="A57" s="19" t="s">
        <v>121</v>
      </c>
      <c r="B57" s="13" t="s">
        <v>34</v>
      </c>
      <c r="C57" s="13" t="s">
        <v>7</v>
      </c>
      <c r="D57" s="13" t="s">
        <v>80</v>
      </c>
      <c r="E57" s="13" t="s">
        <v>13</v>
      </c>
      <c r="F57" s="51">
        <f>'прил 3 2024-2026'!G45</f>
        <v>0</v>
      </c>
      <c r="G57" s="51">
        <f>'прил 3 2024-2026'!H45</f>
        <v>0</v>
      </c>
      <c r="H57" s="51">
        <f>'прил 3 2024-2026'!I45</f>
        <v>0</v>
      </c>
    </row>
    <row r="58" spans="1:8" ht="26.25" hidden="1" customHeight="1" x14ac:dyDescent="0.3">
      <c r="A58" s="19" t="s">
        <v>122</v>
      </c>
      <c r="B58" s="13" t="s">
        <v>34</v>
      </c>
      <c r="C58" s="13" t="s">
        <v>7</v>
      </c>
      <c r="D58" s="13" t="s">
        <v>81</v>
      </c>
      <c r="E58" s="13" t="s">
        <v>13</v>
      </c>
      <c r="F58" s="51">
        <f>'прил 3 2024-2026'!G46</f>
        <v>0</v>
      </c>
      <c r="G58" s="51">
        <f>'прил 3 2024-2026'!H46</f>
        <v>0</v>
      </c>
      <c r="H58" s="51">
        <f>'прил 3 2024-2026'!I46</f>
        <v>0</v>
      </c>
    </row>
    <row r="59" spans="1:8" ht="218.4" hidden="1" x14ac:dyDescent="0.3">
      <c r="A59" s="19" t="s">
        <v>123</v>
      </c>
      <c r="B59" s="13" t="s">
        <v>34</v>
      </c>
      <c r="C59" s="13" t="s">
        <v>7</v>
      </c>
      <c r="D59" s="13" t="s">
        <v>35</v>
      </c>
      <c r="E59" s="13" t="s">
        <v>14</v>
      </c>
      <c r="F59" s="51">
        <f>'прил 3 2024-2026'!G47</f>
        <v>0</v>
      </c>
      <c r="G59" s="51">
        <f>'прил 3 2024-2026'!H47</f>
        <v>0</v>
      </c>
      <c r="H59" s="51">
        <v>0</v>
      </c>
    </row>
    <row r="60" spans="1:8" ht="15.6" x14ac:dyDescent="0.3">
      <c r="A60" s="12" t="s">
        <v>50</v>
      </c>
      <c r="B60" s="25" t="s">
        <v>29</v>
      </c>
      <c r="C60" s="25"/>
      <c r="D60" s="26"/>
      <c r="E60" s="40"/>
      <c r="F60" s="52">
        <f>F61+F63</f>
        <v>86.7</v>
      </c>
      <c r="G60" s="52">
        <f>G61+G63</f>
        <v>50</v>
      </c>
      <c r="H60" s="52">
        <f>H61+H63</f>
        <v>50</v>
      </c>
    </row>
    <row r="61" spans="1:8" ht="15.6" x14ac:dyDescent="0.3">
      <c r="A61" s="42" t="s">
        <v>51</v>
      </c>
      <c r="B61" s="25" t="s">
        <v>29</v>
      </c>
      <c r="C61" s="25" t="s">
        <v>7</v>
      </c>
      <c r="D61" s="26"/>
      <c r="E61" s="40"/>
      <c r="F61" s="52">
        <f>F62</f>
        <v>86.7</v>
      </c>
      <c r="G61" s="52">
        <f>G62</f>
        <v>50</v>
      </c>
      <c r="H61" s="52">
        <f>H62</f>
        <v>50</v>
      </c>
    </row>
    <row r="62" spans="1:8" ht="295.8" customHeight="1" x14ac:dyDescent="0.3">
      <c r="A62" s="16" t="s">
        <v>116</v>
      </c>
      <c r="B62" s="13" t="s">
        <v>29</v>
      </c>
      <c r="C62" s="13" t="s">
        <v>7</v>
      </c>
      <c r="D62" s="14" t="s">
        <v>30</v>
      </c>
      <c r="E62" s="13" t="s">
        <v>31</v>
      </c>
      <c r="F62" s="51">
        <f>'прил 3 2024-2026'!G38</f>
        <v>86.7</v>
      </c>
      <c r="G62" s="51">
        <f>'прил 3 2024-2026'!H38</f>
        <v>50</v>
      </c>
      <c r="H62" s="51">
        <f>'прил 3 2024-2026'!I38</f>
        <v>50</v>
      </c>
    </row>
    <row r="63" spans="1:8" ht="15.6" x14ac:dyDescent="0.3">
      <c r="A63" s="43" t="s">
        <v>52</v>
      </c>
      <c r="B63" s="25" t="s">
        <v>29</v>
      </c>
      <c r="C63" s="25" t="s">
        <v>18</v>
      </c>
      <c r="D63" s="14"/>
      <c r="E63" s="38"/>
      <c r="F63" s="52">
        <f>F64</f>
        <v>0</v>
      </c>
      <c r="G63" s="52">
        <f t="shared" ref="G63:H63" si="3">G64</f>
        <v>0</v>
      </c>
      <c r="H63" s="52">
        <f t="shared" si="3"/>
        <v>0</v>
      </c>
    </row>
    <row r="64" spans="1:8" ht="278.39999999999998" customHeight="1" x14ac:dyDescent="0.3">
      <c r="A64" s="23" t="s">
        <v>117</v>
      </c>
      <c r="B64" s="13" t="s">
        <v>29</v>
      </c>
      <c r="C64" s="13" t="s">
        <v>18</v>
      </c>
      <c r="D64" s="14" t="s">
        <v>32</v>
      </c>
      <c r="E64" s="13" t="s">
        <v>31</v>
      </c>
      <c r="F64" s="51">
        <f>'прил 3 2024-2026'!G39</f>
        <v>0</v>
      </c>
      <c r="G64" s="51">
        <f>'прил 3 2024-2026'!H39</f>
        <v>0</v>
      </c>
      <c r="H64" s="51">
        <f>'прил 3 2024-2026'!I39</f>
        <v>0</v>
      </c>
    </row>
    <row r="65" spans="1:8" ht="15.6" x14ac:dyDescent="0.3">
      <c r="A65" s="24" t="s">
        <v>156</v>
      </c>
      <c r="B65" s="25" t="s">
        <v>155</v>
      </c>
      <c r="C65" s="13"/>
      <c r="D65" s="14"/>
      <c r="E65" s="13"/>
      <c r="F65" s="155">
        <f>F66</f>
        <v>167.23167000000001</v>
      </c>
      <c r="G65" s="51"/>
      <c r="H65" s="51"/>
    </row>
    <row r="66" spans="1:8" ht="15.6" x14ac:dyDescent="0.3">
      <c r="A66" s="24" t="s">
        <v>157</v>
      </c>
      <c r="B66" s="25" t="s">
        <v>155</v>
      </c>
      <c r="C66" s="25" t="s">
        <v>7</v>
      </c>
      <c r="D66" s="14"/>
      <c r="E66" s="13"/>
      <c r="F66" s="155">
        <f>F67</f>
        <v>167.23167000000001</v>
      </c>
      <c r="G66" s="51"/>
      <c r="H66" s="51"/>
    </row>
    <row r="67" spans="1:8" ht="280.8" x14ac:dyDescent="0.3">
      <c r="A67" s="73" t="s">
        <v>154</v>
      </c>
      <c r="B67" s="13" t="s">
        <v>155</v>
      </c>
      <c r="C67" s="13" t="s">
        <v>7</v>
      </c>
      <c r="D67" s="14">
        <v>130270410</v>
      </c>
      <c r="E67" s="13"/>
      <c r="F67" s="155">
        <v>167.23167000000001</v>
      </c>
      <c r="G67" s="51"/>
      <c r="H67" s="51"/>
    </row>
    <row r="68" spans="1:8" ht="31.2" x14ac:dyDescent="0.3">
      <c r="A68" s="24" t="s">
        <v>72</v>
      </c>
      <c r="B68" s="25" t="s">
        <v>15</v>
      </c>
      <c r="C68" s="25"/>
      <c r="D68" s="26"/>
      <c r="E68" s="25"/>
      <c r="F68" s="93">
        <f t="shared" ref="F68:H69" si="4">F69</f>
        <v>0.1</v>
      </c>
      <c r="G68" s="52">
        <f t="shared" si="4"/>
        <v>0.1</v>
      </c>
      <c r="H68" s="52">
        <f t="shared" si="4"/>
        <v>0.1</v>
      </c>
    </row>
    <row r="69" spans="1:8" ht="27.6" customHeight="1" x14ac:dyDescent="0.3">
      <c r="A69" s="24" t="s">
        <v>73</v>
      </c>
      <c r="B69" s="25" t="s">
        <v>15</v>
      </c>
      <c r="C69" s="25" t="s">
        <v>7</v>
      </c>
      <c r="D69" s="26"/>
      <c r="E69" s="25"/>
      <c r="F69" s="93">
        <f t="shared" si="4"/>
        <v>0.1</v>
      </c>
      <c r="G69" s="52">
        <f t="shared" si="4"/>
        <v>0.1</v>
      </c>
      <c r="H69" s="52">
        <f t="shared" si="4"/>
        <v>0.1</v>
      </c>
    </row>
    <row r="70" spans="1:8" ht="140.4" x14ac:dyDescent="0.3">
      <c r="A70" s="23" t="s">
        <v>118</v>
      </c>
      <c r="B70" s="13" t="s">
        <v>15</v>
      </c>
      <c r="C70" s="13" t="s">
        <v>7</v>
      </c>
      <c r="D70" s="14" t="s">
        <v>74</v>
      </c>
      <c r="E70" s="13" t="s">
        <v>71</v>
      </c>
      <c r="F70" s="94">
        <f>'прил 3 2024-2026'!G41</f>
        <v>0.1</v>
      </c>
      <c r="G70" s="51">
        <f>'прил 3 2024-2026'!H41</f>
        <v>0.1</v>
      </c>
      <c r="H70" s="51">
        <f>'прил 3 2024-2026'!I41</f>
        <v>0.1</v>
      </c>
    </row>
    <row r="71" spans="1:8" ht="16.8" x14ac:dyDescent="0.3">
      <c r="A71" s="27"/>
      <c r="B71" s="29"/>
      <c r="C71" s="29"/>
      <c r="D71" s="30"/>
      <c r="E71" s="29"/>
      <c r="F71" s="31"/>
      <c r="G71" s="31"/>
      <c r="H71" s="31"/>
    </row>
    <row r="72" spans="1:8" ht="16.8" x14ac:dyDescent="0.3">
      <c r="A72" s="109" t="s">
        <v>124</v>
      </c>
      <c r="B72" s="29"/>
      <c r="C72" s="29"/>
      <c r="D72" s="30"/>
      <c r="E72" s="29"/>
      <c r="F72" s="31"/>
      <c r="G72" s="31"/>
      <c r="H72" s="31"/>
    </row>
    <row r="73" spans="1:8" ht="33.6" x14ac:dyDescent="0.3">
      <c r="A73" s="109" t="s">
        <v>125</v>
      </c>
      <c r="B73" s="29"/>
      <c r="C73" s="162" t="s">
        <v>86</v>
      </c>
      <c r="D73" s="162"/>
      <c r="E73" s="162"/>
      <c r="F73" s="162"/>
      <c r="G73" s="162"/>
      <c r="H73" s="82"/>
    </row>
    <row r="74" spans="1:8" ht="16.8" x14ac:dyDescent="0.3">
      <c r="F74" s="34"/>
    </row>
    <row r="75" spans="1:8" ht="16.8" x14ac:dyDescent="0.3">
      <c r="F75" s="34"/>
    </row>
    <row r="76" spans="1:8" ht="16.8" x14ac:dyDescent="0.3">
      <c r="F76" s="34"/>
    </row>
    <row r="77" spans="1:8" x14ac:dyDescent="0.25">
      <c r="F77" s="35"/>
    </row>
    <row r="78" spans="1:8" x14ac:dyDescent="0.25">
      <c r="F78" s="35"/>
    </row>
    <row r="79" spans="1:8" x14ac:dyDescent="0.25">
      <c r="F79" s="35"/>
    </row>
    <row r="80" spans="1:8" x14ac:dyDescent="0.25">
      <c r="F80" s="35"/>
    </row>
    <row r="81" spans="6:6" x14ac:dyDescent="0.25">
      <c r="F81" s="35"/>
    </row>
    <row r="82" spans="6:6" x14ac:dyDescent="0.25">
      <c r="F82" s="35"/>
    </row>
    <row r="83" spans="6:6" x14ac:dyDescent="0.25">
      <c r="F83" s="35"/>
    </row>
    <row r="84" spans="6:6" x14ac:dyDescent="0.25">
      <c r="F84" s="35"/>
    </row>
    <row r="85" spans="6:6" x14ac:dyDescent="0.25">
      <c r="F85" s="35"/>
    </row>
    <row r="86" spans="6:6" x14ac:dyDescent="0.25">
      <c r="F86" s="35"/>
    </row>
    <row r="87" spans="6:6" x14ac:dyDescent="0.25">
      <c r="F87" s="35"/>
    </row>
    <row r="88" spans="6:6" x14ac:dyDescent="0.25">
      <c r="F88" s="35"/>
    </row>
    <row r="89" spans="6:6" x14ac:dyDescent="0.25">
      <c r="F89" s="36"/>
    </row>
    <row r="90" spans="6:6" x14ac:dyDescent="0.25">
      <c r="F90" s="36"/>
    </row>
    <row r="91" spans="6:6" x14ac:dyDescent="0.25">
      <c r="F91" s="36"/>
    </row>
    <row r="92" spans="6:6" x14ac:dyDescent="0.25">
      <c r="F92" s="36"/>
    </row>
    <row r="93" spans="6:6" x14ac:dyDescent="0.25">
      <c r="F93" s="36"/>
    </row>
    <row r="94" spans="6:6" x14ac:dyDescent="0.25">
      <c r="F94" s="36"/>
    </row>
    <row r="95" spans="6:6" x14ac:dyDescent="0.25">
      <c r="F95" s="36"/>
    </row>
    <row r="96" spans="6:6" x14ac:dyDescent="0.25">
      <c r="F96" s="36"/>
    </row>
    <row r="97" spans="6:6" x14ac:dyDescent="0.25">
      <c r="F97" s="36"/>
    </row>
    <row r="98" spans="6:6" x14ac:dyDescent="0.25">
      <c r="F98" s="36"/>
    </row>
    <row r="99" spans="6:6" x14ac:dyDescent="0.25">
      <c r="F99" s="36"/>
    </row>
    <row r="100" spans="6:6" x14ac:dyDescent="0.25">
      <c r="F100" s="36"/>
    </row>
    <row r="101" spans="6:6" x14ac:dyDescent="0.25">
      <c r="F101" s="36"/>
    </row>
    <row r="102" spans="6:6" x14ac:dyDescent="0.25">
      <c r="F102" s="36"/>
    </row>
    <row r="103" spans="6:6" x14ac:dyDescent="0.25">
      <c r="F103" s="36"/>
    </row>
    <row r="104" spans="6:6" x14ac:dyDescent="0.25">
      <c r="F104" s="36"/>
    </row>
    <row r="105" spans="6:6" x14ac:dyDescent="0.25">
      <c r="F105" s="36"/>
    </row>
    <row r="106" spans="6:6" x14ac:dyDescent="0.25">
      <c r="F106" s="36"/>
    </row>
    <row r="107" spans="6:6" x14ac:dyDescent="0.25">
      <c r="F107" s="36"/>
    </row>
    <row r="108" spans="6:6" x14ac:dyDescent="0.25">
      <c r="F108" s="36"/>
    </row>
    <row r="109" spans="6:6" x14ac:dyDescent="0.25">
      <c r="F109" s="36"/>
    </row>
    <row r="110" spans="6:6" x14ac:dyDescent="0.25">
      <c r="F110" s="36"/>
    </row>
    <row r="111" spans="6:6" x14ac:dyDescent="0.25">
      <c r="F111" s="36"/>
    </row>
    <row r="112" spans="6:6" x14ac:dyDescent="0.25">
      <c r="F112" s="36"/>
    </row>
    <row r="113" spans="6:6" x14ac:dyDescent="0.25">
      <c r="F113" s="36"/>
    </row>
    <row r="114" spans="6:6" x14ac:dyDescent="0.25">
      <c r="F114" s="36"/>
    </row>
    <row r="115" spans="6:6" x14ac:dyDescent="0.25">
      <c r="F115" s="36"/>
    </row>
    <row r="116" spans="6:6" x14ac:dyDescent="0.25">
      <c r="F116" s="36"/>
    </row>
    <row r="117" spans="6:6" x14ac:dyDescent="0.25">
      <c r="F117" s="36"/>
    </row>
    <row r="118" spans="6:6" x14ac:dyDescent="0.25">
      <c r="F118" s="36"/>
    </row>
    <row r="119" spans="6:6" x14ac:dyDescent="0.25">
      <c r="F119" s="36"/>
    </row>
    <row r="120" spans="6:6" x14ac:dyDescent="0.25">
      <c r="F120" s="36"/>
    </row>
    <row r="121" spans="6:6" x14ac:dyDescent="0.25">
      <c r="F121" s="36"/>
    </row>
    <row r="122" spans="6:6" x14ac:dyDescent="0.25">
      <c r="F122" s="36"/>
    </row>
    <row r="123" spans="6:6" x14ac:dyDescent="0.25">
      <c r="F123" s="36"/>
    </row>
    <row r="124" spans="6:6" x14ac:dyDescent="0.25">
      <c r="F124" s="36"/>
    </row>
    <row r="125" spans="6:6" x14ac:dyDescent="0.25">
      <c r="F125" s="36"/>
    </row>
    <row r="126" spans="6:6" x14ac:dyDescent="0.25">
      <c r="F126" s="36"/>
    </row>
    <row r="127" spans="6:6" x14ac:dyDescent="0.25">
      <c r="F127" s="36"/>
    </row>
    <row r="128" spans="6:6" x14ac:dyDescent="0.25">
      <c r="F128" s="36"/>
    </row>
    <row r="129" spans="6:6" x14ac:dyDescent="0.25">
      <c r="F129" s="36"/>
    </row>
    <row r="130" spans="6:6" x14ac:dyDescent="0.25">
      <c r="F130" s="36"/>
    </row>
    <row r="131" spans="6:6" x14ac:dyDescent="0.25">
      <c r="F131" s="36"/>
    </row>
    <row r="132" spans="6:6" x14ac:dyDescent="0.25">
      <c r="F132" s="36"/>
    </row>
    <row r="133" spans="6:6" x14ac:dyDescent="0.25">
      <c r="F133" s="36"/>
    </row>
    <row r="134" spans="6:6" x14ac:dyDescent="0.25">
      <c r="F134" s="36"/>
    </row>
    <row r="135" spans="6:6" x14ac:dyDescent="0.25">
      <c r="F135" s="36"/>
    </row>
    <row r="136" spans="6:6" x14ac:dyDescent="0.25">
      <c r="F136" s="36"/>
    </row>
    <row r="137" spans="6:6" x14ac:dyDescent="0.25">
      <c r="F137" s="36"/>
    </row>
    <row r="138" spans="6:6" x14ac:dyDescent="0.25">
      <c r="F138" s="36"/>
    </row>
    <row r="139" spans="6:6" x14ac:dyDescent="0.25">
      <c r="F139" s="36"/>
    </row>
    <row r="140" spans="6:6" x14ac:dyDescent="0.25">
      <c r="F140" s="36"/>
    </row>
    <row r="141" spans="6:6" x14ac:dyDescent="0.25">
      <c r="F141" s="36"/>
    </row>
    <row r="142" spans="6:6" x14ac:dyDescent="0.25">
      <c r="F142" s="36"/>
    </row>
    <row r="143" spans="6:6" x14ac:dyDescent="0.25">
      <c r="F143" s="36"/>
    </row>
    <row r="144" spans="6:6" x14ac:dyDescent="0.25">
      <c r="F144" s="36"/>
    </row>
    <row r="145" spans="6:6" x14ac:dyDescent="0.25">
      <c r="F145" s="36"/>
    </row>
    <row r="146" spans="6:6" x14ac:dyDescent="0.25">
      <c r="F146" s="36"/>
    </row>
    <row r="147" spans="6:6" x14ac:dyDescent="0.25">
      <c r="F147" s="36"/>
    </row>
    <row r="148" spans="6:6" x14ac:dyDescent="0.25">
      <c r="F148" s="36"/>
    </row>
    <row r="149" spans="6:6" x14ac:dyDescent="0.25">
      <c r="F149" s="36"/>
    </row>
    <row r="150" spans="6:6" x14ac:dyDescent="0.25">
      <c r="F150" s="36"/>
    </row>
    <row r="151" spans="6:6" x14ac:dyDescent="0.25">
      <c r="F151" s="36"/>
    </row>
    <row r="152" spans="6:6" x14ac:dyDescent="0.25">
      <c r="F152" s="36"/>
    </row>
    <row r="153" spans="6:6" x14ac:dyDescent="0.25">
      <c r="F153" s="36"/>
    </row>
    <row r="154" spans="6:6" x14ac:dyDescent="0.25">
      <c r="F154" s="36"/>
    </row>
    <row r="155" spans="6:6" x14ac:dyDescent="0.25">
      <c r="F155" s="36"/>
    </row>
    <row r="156" spans="6:6" x14ac:dyDescent="0.25">
      <c r="F156" s="36"/>
    </row>
    <row r="157" spans="6:6" x14ac:dyDescent="0.25">
      <c r="F157" s="36"/>
    </row>
    <row r="158" spans="6:6" x14ac:dyDescent="0.25">
      <c r="F158" s="36"/>
    </row>
    <row r="159" spans="6:6" x14ac:dyDescent="0.25">
      <c r="F159" s="36"/>
    </row>
    <row r="160" spans="6:6" x14ac:dyDescent="0.25">
      <c r="F160" s="36"/>
    </row>
    <row r="161" spans="6:6" x14ac:dyDescent="0.25">
      <c r="F161" s="36"/>
    </row>
    <row r="162" spans="6:6" x14ac:dyDescent="0.25">
      <c r="F162" s="36"/>
    </row>
    <row r="163" spans="6:6" x14ac:dyDescent="0.25">
      <c r="F163" s="36"/>
    </row>
    <row r="164" spans="6:6" x14ac:dyDescent="0.25">
      <c r="F164" s="36"/>
    </row>
    <row r="165" spans="6:6" x14ac:dyDescent="0.25">
      <c r="F165" s="36"/>
    </row>
    <row r="166" spans="6:6" x14ac:dyDescent="0.25">
      <c r="F166" s="36"/>
    </row>
    <row r="167" spans="6:6" x14ac:dyDescent="0.25">
      <c r="F167" s="36"/>
    </row>
    <row r="168" spans="6:6" x14ac:dyDescent="0.25">
      <c r="F168" s="36"/>
    </row>
    <row r="169" spans="6:6" x14ac:dyDescent="0.25">
      <c r="F169" s="36"/>
    </row>
    <row r="170" spans="6:6" x14ac:dyDescent="0.25">
      <c r="F170" s="36"/>
    </row>
    <row r="171" spans="6:6" x14ac:dyDescent="0.25">
      <c r="F171" s="36"/>
    </row>
    <row r="172" spans="6:6" x14ac:dyDescent="0.25">
      <c r="F172" s="36"/>
    </row>
    <row r="173" spans="6:6" x14ac:dyDescent="0.25">
      <c r="F173" s="36"/>
    </row>
    <row r="174" spans="6:6" x14ac:dyDescent="0.25">
      <c r="F174" s="36"/>
    </row>
    <row r="175" spans="6:6" x14ac:dyDescent="0.25">
      <c r="F175" s="36"/>
    </row>
    <row r="176" spans="6:6" x14ac:dyDescent="0.25">
      <c r="F176" s="36"/>
    </row>
    <row r="177" spans="6:6" x14ac:dyDescent="0.25">
      <c r="F177" s="36"/>
    </row>
    <row r="178" spans="6:6" x14ac:dyDescent="0.25">
      <c r="F178" s="36"/>
    </row>
    <row r="179" spans="6:6" x14ac:dyDescent="0.25">
      <c r="F179" s="36"/>
    </row>
    <row r="180" spans="6:6" x14ac:dyDescent="0.25">
      <c r="F180" s="36"/>
    </row>
    <row r="181" spans="6:6" x14ac:dyDescent="0.25">
      <c r="F181" s="36"/>
    </row>
    <row r="182" spans="6:6" x14ac:dyDescent="0.25">
      <c r="F182" s="36"/>
    </row>
    <row r="183" spans="6:6" x14ac:dyDescent="0.25">
      <c r="F183" s="36"/>
    </row>
    <row r="184" spans="6:6" x14ac:dyDescent="0.25">
      <c r="F184" s="36"/>
    </row>
    <row r="185" spans="6:6" x14ac:dyDescent="0.25">
      <c r="F185" s="36"/>
    </row>
    <row r="186" spans="6:6" x14ac:dyDescent="0.25">
      <c r="F186" s="36"/>
    </row>
    <row r="187" spans="6:6" x14ac:dyDescent="0.25">
      <c r="F187" s="36"/>
    </row>
    <row r="188" spans="6:6" x14ac:dyDescent="0.25">
      <c r="F188" s="36"/>
    </row>
    <row r="189" spans="6:6" x14ac:dyDescent="0.25">
      <c r="F189" s="36"/>
    </row>
    <row r="190" spans="6:6" x14ac:dyDescent="0.25">
      <c r="F190" s="36"/>
    </row>
    <row r="191" spans="6:6" x14ac:dyDescent="0.25">
      <c r="F191" s="36"/>
    </row>
    <row r="192" spans="6:6" x14ac:dyDescent="0.25">
      <c r="F192" s="36"/>
    </row>
    <row r="193" spans="6:6" x14ac:dyDescent="0.25">
      <c r="F193" s="36"/>
    </row>
    <row r="194" spans="6:6" x14ac:dyDescent="0.25">
      <c r="F194" s="36"/>
    </row>
    <row r="195" spans="6:6" x14ac:dyDescent="0.25">
      <c r="F195" s="36"/>
    </row>
    <row r="196" spans="6:6" x14ac:dyDescent="0.25">
      <c r="F196" s="36"/>
    </row>
    <row r="197" spans="6:6" x14ac:dyDescent="0.25">
      <c r="F197" s="36"/>
    </row>
    <row r="198" spans="6:6" x14ac:dyDescent="0.25">
      <c r="F198" s="36"/>
    </row>
    <row r="199" spans="6:6" x14ac:dyDescent="0.25">
      <c r="F199" s="36"/>
    </row>
    <row r="200" spans="6:6" x14ac:dyDescent="0.25">
      <c r="F200" s="36"/>
    </row>
    <row r="201" spans="6:6" x14ac:dyDescent="0.25">
      <c r="F201" s="36"/>
    </row>
  </sheetData>
  <mergeCells count="16">
    <mergeCell ref="C1:E1"/>
    <mergeCell ref="C2:H2"/>
    <mergeCell ref="C73:G73"/>
    <mergeCell ref="H9:H10"/>
    <mergeCell ref="G9:G10"/>
    <mergeCell ref="F9:F10"/>
    <mergeCell ref="A5:G5"/>
    <mergeCell ref="C4:H4"/>
    <mergeCell ref="C3:E3"/>
    <mergeCell ref="A6:H6"/>
    <mergeCell ref="F8:H8"/>
    <mergeCell ref="A8:A10"/>
    <mergeCell ref="B8:B10"/>
    <mergeCell ref="C8:C10"/>
    <mergeCell ref="D8:D10"/>
    <mergeCell ref="E8:E10"/>
  </mergeCells>
  <phoneticPr fontId="0" type="noConversion"/>
  <pageMargins left="0.47244094488188981" right="0.35433070866141736" top="0.51181102362204722" bottom="0.43307086614173229" header="0.51181102362204722" footer="0.51181102362204722"/>
  <pageSetup paperSize="9" scale="80" orientation="portrait" horizontalDpi="200" verticalDpi="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tabSelected="1" view="pageBreakPreview" zoomScale="80" zoomScaleSheetLayoutView="80" workbookViewId="0">
      <selection activeCell="E2" sqref="E2:J2"/>
    </sheetView>
  </sheetViews>
  <sheetFormatPr defaultRowHeight="13.2" x14ac:dyDescent="0.25"/>
  <cols>
    <col min="1" max="1" width="4.5546875" customWidth="1"/>
    <col min="2" max="2" width="40.109375" customWidth="1"/>
    <col min="3" max="3" width="17.88671875" customWidth="1"/>
    <col min="4" max="4" width="4.44140625" customWidth="1"/>
    <col min="5" max="5" width="4.33203125" customWidth="1"/>
    <col min="6" max="6" width="4.5546875" customWidth="1"/>
    <col min="7" max="7" width="4.33203125" customWidth="1"/>
    <col min="8" max="8" width="13.109375" style="45" customWidth="1"/>
    <col min="9" max="9" width="9.33203125" customWidth="1"/>
  </cols>
  <sheetData>
    <row r="1" spans="1:10" ht="16.8" x14ac:dyDescent="0.3">
      <c r="E1" s="188" t="s">
        <v>150</v>
      </c>
      <c r="F1" s="188"/>
      <c r="G1" s="188"/>
      <c r="H1" s="188"/>
      <c r="I1" s="188"/>
      <c r="J1" s="188"/>
    </row>
    <row r="2" spans="1:10" ht="81.599999999999994" customHeight="1" x14ac:dyDescent="0.25">
      <c r="E2" s="189" t="s">
        <v>162</v>
      </c>
      <c r="F2" s="189"/>
      <c r="G2" s="189"/>
      <c r="H2" s="189"/>
      <c r="I2" s="189"/>
      <c r="J2" s="189"/>
    </row>
    <row r="3" spans="1:10" ht="16.5" customHeight="1" x14ac:dyDescent="0.3">
      <c r="A3" s="44"/>
      <c r="B3" s="46"/>
      <c r="C3" s="47"/>
      <c r="D3" s="7"/>
      <c r="E3" s="188" t="s">
        <v>140</v>
      </c>
      <c r="F3" s="188"/>
      <c r="G3" s="188"/>
      <c r="H3" s="188"/>
      <c r="I3" s="188"/>
      <c r="J3" s="188"/>
    </row>
    <row r="4" spans="1:10" ht="93" customHeight="1" x14ac:dyDescent="0.3">
      <c r="A4" s="44"/>
      <c r="B4" s="46"/>
      <c r="C4" s="47"/>
      <c r="D4" s="8"/>
      <c r="E4" s="189" t="s">
        <v>151</v>
      </c>
      <c r="F4" s="189"/>
      <c r="G4" s="189"/>
      <c r="H4" s="189"/>
      <c r="I4" s="189"/>
      <c r="J4" s="189"/>
    </row>
    <row r="5" spans="1:10" ht="102" customHeight="1" x14ac:dyDescent="0.25">
      <c r="A5" s="175" t="s">
        <v>141</v>
      </c>
      <c r="B5" s="175"/>
      <c r="C5" s="175"/>
      <c r="D5" s="175"/>
      <c r="E5" s="175"/>
      <c r="F5" s="175"/>
      <c r="G5" s="175"/>
      <c r="H5" s="175"/>
      <c r="I5" s="175"/>
      <c r="J5" s="175"/>
    </row>
    <row r="6" spans="1:10" ht="13.8" x14ac:dyDescent="0.25">
      <c r="A6" s="44"/>
      <c r="B6" s="48"/>
      <c r="C6" s="2"/>
      <c r="D6" s="2"/>
      <c r="E6" s="2"/>
      <c r="F6" s="2"/>
      <c r="G6" s="2"/>
      <c r="H6" s="49"/>
      <c r="I6" s="186" t="s">
        <v>83</v>
      </c>
      <c r="J6" s="186"/>
    </row>
    <row r="7" spans="1:10" ht="17.25" customHeight="1" x14ac:dyDescent="0.25">
      <c r="A7" s="184" t="s">
        <v>53</v>
      </c>
      <c r="B7" s="184" t="s">
        <v>54</v>
      </c>
      <c r="C7" s="185" t="s">
        <v>4</v>
      </c>
      <c r="D7" s="185" t="s">
        <v>2</v>
      </c>
      <c r="E7" s="185" t="s">
        <v>3</v>
      </c>
      <c r="F7" s="185" t="s">
        <v>5</v>
      </c>
      <c r="G7" s="185" t="s">
        <v>1</v>
      </c>
      <c r="H7" s="176" t="s">
        <v>84</v>
      </c>
      <c r="I7" s="177"/>
      <c r="J7" s="178"/>
    </row>
    <row r="8" spans="1:10" ht="18.75" customHeight="1" x14ac:dyDescent="0.25">
      <c r="A8" s="184"/>
      <c r="B8" s="184"/>
      <c r="C8" s="185"/>
      <c r="D8" s="185"/>
      <c r="E8" s="185"/>
      <c r="F8" s="185"/>
      <c r="G8" s="185"/>
      <c r="H8" s="103" t="s">
        <v>142</v>
      </c>
      <c r="I8" s="104" t="s">
        <v>143</v>
      </c>
      <c r="J8" s="105" t="s">
        <v>144</v>
      </c>
    </row>
    <row r="9" spans="1:10" ht="84" customHeight="1" x14ac:dyDescent="0.3">
      <c r="A9" s="141">
        <v>1</v>
      </c>
      <c r="B9" s="85" t="s">
        <v>130</v>
      </c>
      <c r="C9" s="64" t="s">
        <v>55</v>
      </c>
      <c r="D9" s="84"/>
      <c r="E9" s="84"/>
      <c r="F9" s="84"/>
      <c r="G9" s="86"/>
      <c r="H9" s="156">
        <f>H11+H25+H31+H48</f>
        <v>15631.93648</v>
      </c>
      <c r="I9" s="129">
        <f t="shared" ref="I9:J9" si="0">I11+I25+I31+I48</f>
        <v>3712.3999999999996</v>
      </c>
      <c r="J9" s="129">
        <f t="shared" si="0"/>
        <v>3798.0999999999995</v>
      </c>
    </row>
    <row r="10" spans="1:10" ht="15.6" x14ac:dyDescent="0.3">
      <c r="A10" s="142"/>
      <c r="B10" s="70" t="s">
        <v>56</v>
      </c>
      <c r="C10" s="84"/>
      <c r="D10" s="84"/>
      <c r="E10" s="84"/>
      <c r="F10" s="84"/>
      <c r="G10" s="86"/>
      <c r="H10" s="130"/>
      <c r="I10" s="130"/>
      <c r="J10" s="134"/>
    </row>
    <row r="11" spans="1:10" ht="46.8" x14ac:dyDescent="0.3">
      <c r="A11" s="143" t="s">
        <v>146</v>
      </c>
      <c r="B11" s="85" t="s">
        <v>57</v>
      </c>
      <c r="C11" s="64" t="s">
        <v>58</v>
      </c>
      <c r="D11" s="84"/>
      <c r="E11" s="84"/>
      <c r="F11" s="84"/>
      <c r="G11" s="86"/>
      <c r="H11" s="156">
        <f>H13+H14+H15+H17+H18+H19+H20+H21+H22+H23+H24</f>
        <v>3851.5749100000003</v>
      </c>
      <c r="I11" s="129">
        <f>I12+I13+I14+I15+I17+I19+I20+I21+I22+I23+I24</f>
        <v>41.5</v>
      </c>
      <c r="J11" s="135">
        <f>SUM(J14:J24)</f>
        <v>41.5</v>
      </c>
    </row>
    <row r="12" spans="1:10" ht="92.4" hidden="1" customHeight="1" x14ac:dyDescent="0.3">
      <c r="A12" s="142"/>
      <c r="B12" s="73" t="s">
        <v>106</v>
      </c>
      <c r="C12" s="68" t="s">
        <v>88</v>
      </c>
      <c r="D12" s="84" t="s">
        <v>23</v>
      </c>
      <c r="E12" s="84" t="s">
        <v>7</v>
      </c>
      <c r="F12" s="84" t="s">
        <v>13</v>
      </c>
      <c r="G12" s="86" t="s">
        <v>59</v>
      </c>
      <c r="H12" s="129"/>
      <c r="I12" s="136">
        <v>0</v>
      </c>
      <c r="J12" s="135"/>
    </row>
    <row r="13" spans="1:10" ht="109.8" customHeight="1" x14ac:dyDescent="0.3">
      <c r="A13" s="142"/>
      <c r="B13" s="73" t="s">
        <v>131</v>
      </c>
      <c r="C13" s="68" t="s">
        <v>158</v>
      </c>
      <c r="D13" s="84" t="s">
        <v>23</v>
      </c>
      <c r="E13" s="84" t="s">
        <v>7</v>
      </c>
      <c r="F13" s="84" t="s">
        <v>13</v>
      </c>
      <c r="G13" s="86" t="s">
        <v>59</v>
      </c>
      <c r="H13" s="130">
        <v>2000</v>
      </c>
      <c r="I13" s="136">
        <v>0</v>
      </c>
      <c r="J13" s="135"/>
    </row>
    <row r="14" spans="1:10" ht="151.19999999999999" customHeight="1" x14ac:dyDescent="0.3">
      <c r="A14" s="142"/>
      <c r="B14" s="73" t="s">
        <v>108</v>
      </c>
      <c r="C14" s="68" t="s">
        <v>24</v>
      </c>
      <c r="D14" s="67" t="s">
        <v>23</v>
      </c>
      <c r="E14" s="67" t="s">
        <v>18</v>
      </c>
      <c r="F14" s="67" t="s">
        <v>13</v>
      </c>
      <c r="G14" s="67" t="s">
        <v>59</v>
      </c>
      <c r="H14" s="157">
        <f>'прил 3 2024-2026'!G29</f>
        <v>638.27490999999998</v>
      </c>
      <c r="I14" s="131">
        <f>'прилож 4 2024-2026'!G43</f>
        <v>20</v>
      </c>
      <c r="J14" s="137">
        <f>'прилож 4 2024-2026'!H43</f>
        <v>20</v>
      </c>
    </row>
    <row r="15" spans="1:10" ht="181.2" customHeight="1" x14ac:dyDescent="0.3">
      <c r="A15" s="142"/>
      <c r="B15" s="70" t="s">
        <v>109</v>
      </c>
      <c r="C15" s="68" t="s">
        <v>25</v>
      </c>
      <c r="D15" s="67" t="s">
        <v>23</v>
      </c>
      <c r="E15" s="67" t="s">
        <v>18</v>
      </c>
      <c r="F15" s="67" t="s">
        <v>13</v>
      </c>
      <c r="G15" s="67" t="s">
        <v>59</v>
      </c>
      <c r="H15" s="131">
        <f>'прил 3 2024-2026'!G30</f>
        <v>13.5</v>
      </c>
      <c r="I15" s="131">
        <f>'прилож 4 2024-2026'!G44</f>
        <v>1</v>
      </c>
      <c r="J15" s="137">
        <f>'прилож 4 2024-2026'!H44</f>
        <v>1</v>
      </c>
    </row>
    <row r="16" spans="1:10" ht="207.75" hidden="1" customHeight="1" x14ac:dyDescent="0.3">
      <c r="A16" s="142"/>
      <c r="B16" s="73" t="s">
        <v>110</v>
      </c>
      <c r="C16" s="67" t="s">
        <v>26</v>
      </c>
      <c r="D16" s="67" t="s">
        <v>23</v>
      </c>
      <c r="E16" s="67" t="s">
        <v>18</v>
      </c>
      <c r="F16" s="67" t="s">
        <v>13</v>
      </c>
      <c r="G16" s="67" t="s">
        <v>59</v>
      </c>
      <c r="H16" s="131">
        <f>'прил 3 2024-2026'!G31</f>
        <v>0</v>
      </c>
      <c r="I16" s="131">
        <f>'прилож 4 2024-2026'!G45</f>
        <v>0</v>
      </c>
      <c r="J16" s="137">
        <f>'прилож 4 2024-2026'!H45</f>
        <v>0</v>
      </c>
    </row>
    <row r="17" spans="1:10" ht="162" customHeight="1" x14ac:dyDescent="0.3">
      <c r="A17" s="142"/>
      <c r="B17" s="70" t="s">
        <v>110</v>
      </c>
      <c r="C17" s="67" t="s">
        <v>26</v>
      </c>
      <c r="D17" s="67" t="s">
        <v>23</v>
      </c>
      <c r="E17" s="67" t="s">
        <v>18</v>
      </c>
      <c r="F17" s="67" t="s">
        <v>14</v>
      </c>
      <c r="G17" s="67" t="s">
        <v>59</v>
      </c>
      <c r="H17" s="131">
        <f>'прил 3 2024-2026'!G32</f>
        <v>104.5</v>
      </c>
      <c r="I17" s="131">
        <f>'прилож 4 2024-2026'!G46</f>
        <v>2</v>
      </c>
      <c r="J17" s="137">
        <f>'прилож 4 2024-2026'!H46</f>
        <v>2</v>
      </c>
    </row>
    <row r="18" spans="1:10" ht="199.8" customHeight="1" x14ac:dyDescent="0.3">
      <c r="A18" s="142"/>
      <c r="B18" s="73" t="s">
        <v>104</v>
      </c>
      <c r="C18" s="68" t="s">
        <v>22</v>
      </c>
      <c r="D18" s="67" t="s">
        <v>11</v>
      </c>
      <c r="E18" s="67" t="s">
        <v>20</v>
      </c>
      <c r="F18" s="67" t="s">
        <v>13</v>
      </c>
      <c r="G18" s="67" t="s">
        <v>59</v>
      </c>
      <c r="H18" s="131">
        <f>'прил 3 2024-2026'!G24</f>
        <v>826.3</v>
      </c>
      <c r="I18" s="131">
        <f>'прилож 4 2024-2026'!G35</f>
        <v>0</v>
      </c>
      <c r="J18" s="137">
        <f>'прилож 4 2024-2026'!H35</f>
        <v>0</v>
      </c>
    </row>
    <row r="19" spans="1:10" ht="215.4" customHeight="1" x14ac:dyDescent="0.3">
      <c r="A19" s="142"/>
      <c r="B19" s="73" t="s">
        <v>132</v>
      </c>
      <c r="C19" s="68" t="s">
        <v>65</v>
      </c>
      <c r="D19" s="67" t="s">
        <v>11</v>
      </c>
      <c r="E19" s="67" t="s">
        <v>64</v>
      </c>
      <c r="F19" s="67" t="s">
        <v>13</v>
      </c>
      <c r="G19" s="67" t="s">
        <v>59</v>
      </c>
      <c r="H19" s="131">
        <f>'прил 3 2024-2026'!G25</f>
        <v>0.5</v>
      </c>
      <c r="I19" s="131">
        <f>'прил 3 2024-2026'!H25</f>
        <v>0.5</v>
      </c>
      <c r="J19" s="137">
        <f>'прил 3 2024-2026'!I25</f>
        <v>0.5</v>
      </c>
    </row>
    <row r="20" spans="1:10" ht="163.19999999999999" customHeight="1" x14ac:dyDescent="0.3">
      <c r="A20" s="142"/>
      <c r="B20" s="70" t="s">
        <v>111</v>
      </c>
      <c r="C20" s="68" t="s">
        <v>27</v>
      </c>
      <c r="D20" s="67" t="s">
        <v>23</v>
      </c>
      <c r="E20" s="67" t="s">
        <v>18</v>
      </c>
      <c r="F20" s="67" t="s">
        <v>13</v>
      </c>
      <c r="G20" s="67" t="s">
        <v>59</v>
      </c>
      <c r="H20" s="131">
        <f>'прил 3 2024-2026'!G33</f>
        <v>0.5</v>
      </c>
      <c r="I20" s="131">
        <f>'прилож 4 2024-2026'!G47</f>
        <v>1</v>
      </c>
      <c r="J20" s="137">
        <f>'прилож 4 2024-2026'!H47</f>
        <v>1</v>
      </c>
    </row>
    <row r="21" spans="1:10" ht="185.4" customHeight="1" x14ac:dyDescent="0.3">
      <c r="A21" s="142"/>
      <c r="B21" s="73" t="s">
        <v>113</v>
      </c>
      <c r="C21" s="68" t="s">
        <v>67</v>
      </c>
      <c r="D21" s="67" t="s">
        <v>23</v>
      </c>
      <c r="E21" s="67" t="s">
        <v>18</v>
      </c>
      <c r="F21" s="67" t="s">
        <v>13</v>
      </c>
      <c r="G21" s="67" t="s">
        <v>59</v>
      </c>
      <c r="H21" s="131">
        <f>'прил 3 2024-2026'!G35</f>
        <v>5</v>
      </c>
      <c r="I21" s="131">
        <f>'прил 3 2024-2026'!H35</f>
        <v>1</v>
      </c>
      <c r="J21" s="137">
        <f>'прил 3 2024-2026'!I35</f>
        <v>1</v>
      </c>
    </row>
    <row r="22" spans="1:10" ht="178.2" customHeight="1" x14ac:dyDescent="0.3">
      <c r="A22" s="142"/>
      <c r="B22" s="70" t="s">
        <v>112</v>
      </c>
      <c r="C22" s="68" t="s">
        <v>28</v>
      </c>
      <c r="D22" s="67" t="s">
        <v>23</v>
      </c>
      <c r="E22" s="67" t="s">
        <v>18</v>
      </c>
      <c r="F22" s="67" t="s">
        <v>13</v>
      </c>
      <c r="G22" s="67" t="s">
        <v>59</v>
      </c>
      <c r="H22" s="131">
        <f>'прил 3 2024-2026'!G34</f>
        <v>250</v>
      </c>
      <c r="I22" s="131">
        <f>'прил 3 2024-2026'!H34</f>
        <v>0.5</v>
      </c>
      <c r="J22" s="137">
        <f>'прил 3 2024-2026'!I34</f>
        <v>0.5</v>
      </c>
    </row>
    <row r="23" spans="1:10" ht="217.2" customHeight="1" x14ac:dyDescent="0.3">
      <c r="A23" s="142"/>
      <c r="B23" s="73" t="s">
        <v>132</v>
      </c>
      <c r="C23" s="68" t="s">
        <v>82</v>
      </c>
      <c r="D23" s="67" t="s">
        <v>23</v>
      </c>
      <c r="E23" s="67" t="s">
        <v>18</v>
      </c>
      <c r="F23" s="67" t="s">
        <v>13</v>
      </c>
      <c r="G23" s="67" t="s">
        <v>59</v>
      </c>
      <c r="H23" s="131">
        <f>'прил 3 2024-2026'!G28</f>
        <v>12</v>
      </c>
      <c r="I23" s="131">
        <f>'прил 3 2024-2026'!H28</f>
        <v>15</v>
      </c>
      <c r="J23" s="137">
        <f>'прил 3 2024-2026'!I28</f>
        <v>15</v>
      </c>
    </row>
    <row r="24" spans="1:10" ht="255" customHeight="1" x14ac:dyDescent="0.3">
      <c r="A24" s="142"/>
      <c r="B24" s="70" t="s">
        <v>114</v>
      </c>
      <c r="C24" s="68" t="s">
        <v>75</v>
      </c>
      <c r="D24" s="67" t="s">
        <v>23</v>
      </c>
      <c r="E24" s="67" t="s">
        <v>18</v>
      </c>
      <c r="F24" s="67" t="s">
        <v>13</v>
      </c>
      <c r="G24" s="67" t="s">
        <v>59</v>
      </c>
      <c r="H24" s="131">
        <f>'прил 3 2024-2026'!G36</f>
        <v>1</v>
      </c>
      <c r="I24" s="131">
        <f>'прил 3 2024-2026'!H36</f>
        <v>0.5</v>
      </c>
      <c r="J24" s="137">
        <f>'прил 3 2024-2026'!I36</f>
        <v>0.5</v>
      </c>
    </row>
    <row r="25" spans="1:10" ht="45" hidden="1" customHeight="1" x14ac:dyDescent="0.3">
      <c r="A25" s="142">
        <v>1.2</v>
      </c>
      <c r="B25" s="78" t="s">
        <v>133</v>
      </c>
      <c r="C25" s="80" t="s">
        <v>60</v>
      </c>
      <c r="D25" s="67"/>
      <c r="E25" s="67"/>
      <c r="F25" s="67"/>
      <c r="G25" s="67"/>
      <c r="H25" s="132">
        <f>SUM(H26:H30)</f>
        <v>0</v>
      </c>
      <c r="I25" s="132">
        <f>SUM(I26:I30)</f>
        <v>0</v>
      </c>
      <c r="J25" s="138">
        <f>SUM(J26:J30)</f>
        <v>0</v>
      </c>
    </row>
    <row r="26" spans="1:10" ht="60.75" hidden="1" customHeight="1" x14ac:dyDescent="0.3">
      <c r="A26" s="142"/>
      <c r="B26" s="72" t="s">
        <v>119</v>
      </c>
      <c r="C26" s="67" t="s">
        <v>35</v>
      </c>
      <c r="D26" s="67" t="s">
        <v>34</v>
      </c>
      <c r="E26" s="67" t="s">
        <v>7</v>
      </c>
      <c r="F26" s="67" t="s">
        <v>10</v>
      </c>
      <c r="G26" s="67" t="s">
        <v>61</v>
      </c>
      <c r="H26" s="130">
        <f>'прил 3 2024-2026'!G43</f>
        <v>0</v>
      </c>
      <c r="I26" s="130">
        <f>'прилож 4 2024-2026'!G55</f>
        <v>0</v>
      </c>
      <c r="J26" s="134">
        <f>'прилож 4 2024-2026'!H55</f>
        <v>0</v>
      </c>
    </row>
    <row r="27" spans="1:10" ht="28.5" hidden="1" customHeight="1" x14ac:dyDescent="0.3">
      <c r="A27" s="142"/>
      <c r="B27" s="72" t="s">
        <v>129</v>
      </c>
      <c r="C27" s="67" t="s">
        <v>35</v>
      </c>
      <c r="D27" s="67" t="s">
        <v>34</v>
      </c>
      <c r="E27" s="67" t="s">
        <v>7</v>
      </c>
      <c r="F27" s="67" t="s">
        <v>13</v>
      </c>
      <c r="G27" s="67" t="s">
        <v>61</v>
      </c>
      <c r="H27" s="130">
        <f>'прил 3 2024-2026'!G44</f>
        <v>0</v>
      </c>
      <c r="I27" s="130">
        <f>'прилож 4 2024-2026'!G56</f>
        <v>0</v>
      </c>
      <c r="J27" s="134">
        <f>'прилож 4 2024-2026'!H56</f>
        <v>0</v>
      </c>
    </row>
    <row r="28" spans="1:10" ht="265.2" hidden="1" x14ac:dyDescent="0.3">
      <c r="A28" s="142"/>
      <c r="B28" s="72" t="s">
        <v>121</v>
      </c>
      <c r="C28" s="67" t="s">
        <v>80</v>
      </c>
      <c r="D28" s="67" t="s">
        <v>34</v>
      </c>
      <c r="E28" s="67" t="s">
        <v>7</v>
      </c>
      <c r="F28" s="67" t="s">
        <v>13</v>
      </c>
      <c r="G28" s="67" t="s">
        <v>61</v>
      </c>
      <c r="H28" s="130">
        <f>'прил 3 2024-2026'!G45</f>
        <v>0</v>
      </c>
      <c r="I28" s="130">
        <f>'прил 3 2024-2026'!H45</f>
        <v>0</v>
      </c>
      <c r="J28" s="134">
        <f>'прил 3 2024-2026'!I45</f>
        <v>0</v>
      </c>
    </row>
    <row r="29" spans="1:10" ht="265.2" hidden="1" x14ac:dyDescent="0.3">
      <c r="A29" s="142"/>
      <c r="B29" s="72" t="s">
        <v>122</v>
      </c>
      <c r="C29" s="67" t="s">
        <v>81</v>
      </c>
      <c r="D29" s="67" t="s">
        <v>34</v>
      </c>
      <c r="E29" s="67" t="s">
        <v>7</v>
      </c>
      <c r="F29" s="67" t="s">
        <v>13</v>
      </c>
      <c r="G29" s="67" t="s">
        <v>61</v>
      </c>
      <c r="H29" s="130">
        <f>'прил 3 2024-2026'!G46</f>
        <v>0</v>
      </c>
      <c r="I29" s="130">
        <f>'прил 3 2024-2026'!H46</f>
        <v>0</v>
      </c>
      <c r="J29" s="134">
        <f>'прил 3 2024-2026'!I46</f>
        <v>0</v>
      </c>
    </row>
    <row r="30" spans="1:10" ht="136.5" hidden="1" customHeight="1" x14ac:dyDescent="0.3">
      <c r="A30" s="142"/>
      <c r="B30" s="72" t="s">
        <v>123</v>
      </c>
      <c r="C30" s="67" t="s">
        <v>35</v>
      </c>
      <c r="D30" s="67" t="s">
        <v>34</v>
      </c>
      <c r="E30" s="67" t="s">
        <v>7</v>
      </c>
      <c r="F30" s="67" t="s">
        <v>14</v>
      </c>
      <c r="G30" s="67" t="s">
        <v>61</v>
      </c>
      <c r="H30" s="130">
        <f>'прил 3 2024-2026'!G47</f>
        <v>0</v>
      </c>
      <c r="I30" s="130">
        <f>'прилож 4 2024-2026'!G59</f>
        <v>0</v>
      </c>
      <c r="J30" s="134">
        <f>'прилож 4 2024-2026'!H59</f>
        <v>0</v>
      </c>
    </row>
    <row r="31" spans="1:10" ht="46.8" x14ac:dyDescent="0.3">
      <c r="A31" s="142" t="s">
        <v>147</v>
      </c>
      <c r="B31" s="66" t="s">
        <v>62</v>
      </c>
      <c r="C31" s="80" t="s">
        <v>63</v>
      </c>
      <c r="D31" s="67"/>
      <c r="E31" s="67"/>
      <c r="F31" s="67"/>
      <c r="G31" s="67"/>
      <c r="H31" s="159">
        <f>H32+H33+H34+H35+H38+H39+H41+H42+H43+H44+H46+H47</f>
        <v>11779.861570000001</v>
      </c>
      <c r="I31" s="132">
        <f>SUM(I32:I47)</f>
        <v>3670.3999999999996</v>
      </c>
      <c r="J31" s="138">
        <f>SUM(J32:J47)</f>
        <v>3756.0999999999995</v>
      </c>
    </row>
    <row r="32" spans="1:10" ht="263.39999999999998" customHeight="1" x14ac:dyDescent="0.3">
      <c r="A32" s="142"/>
      <c r="B32" s="70" t="s">
        <v>126</v>
      </c>
      <c r="C32" s="68" t="s">
        <v>9</v>
      </c>
      <c r="D32" s="67" t="s">
        <v>7</v>
      </c>
      <c r="E32" s="67" t="s">
        <v>8</v>
      </c>
      <c r="F32" s="67" t="s">
        <v>10</v>
      </c>
      <c r="G32" s="67" t="s">
        <v>59</v>
      </c>
      <c r="H32" s="158">
        <f>'прил 3 2024-2026'!G12</f>
        <v>1059.8299</v>
      </c>
      <c r="I32" s="131">
        <f>'прилож 4 2024-2026'!G14</f>
        <v>754.7</v>
      </c>
      <c r="J32" s="137">
        <f>'прилож 4 2024-2026'!H14</f>
        <v>754.7</v>
      </c>
    </row>
    <row r="33" spans="1:10" ht="132" customHeight="1" x14ac:dyDescent="0.3">
      <c r="A33" s="142"/>
      <c r="B33" s="72" t="s">
        <v>93</v>
      </c>
      <c r="C33" s="68" t="s">
        <v>12</v>
      </c>
      <c r="D33" s="67" t="s">
        <v>7</v>
      </c>
      <c r="E33" s="67" t="s">
        <v>11</v>
      </c>
      <c r="F33" s="67" t="s">
        <v>10</v>
      </c>
      <c r="G33" s="67" t="s">
        <v>59</v>
      </c>
      <c r="H33" s="131">
        <f>'прил 3 2024-2026'!G13</f>
        <v>1643.7</v>
      </c>
      <c r="I33" s="131">
        <f>'прилож 4 2024-2026'!G16</f>
        <v>1128.5999999999999</v>
      </c>
      <c r="J33" s="137">
        <f>'прилож 4 2024-2026'!H16</f>
        <v>1201.7</v>
      </c>
    </row>
    <row r="34" spans="1:10" ht="243" customHeight="1" x14ac:dyDescent="0.3">
      <c r="A34" s="142"/>
      <c r="B34" s="72" t="s">
        <v>127</v>
      </c>
      <c r="C34" s="68" t="s">
        <v>12</v>
      </c>
      <c r="D34" s="67" t="s">
        <v>7</v>
      </c>
      <c r="E34" s="67" t="s">
        <v>11</v>
      </c>
      <c r="F34" s="67" t="s">
        <v>13</v>
      </c>
      <c r="G34" s="67" t="s">
        <v>59</v>
      </c>
      <c r="H34" s="131">
        <f>'прил 3 2024-2026'!G14</f>
        <v>988.1</v>
      </c>
      <c r="I34" s="131">
        <f>'прилож 4 2024-2026'!G17</f>
        <v>137.5</v>
      </c>
      <c r="J34" s="137">
        <f>'прилож 4 2024-2026'!H17</f>
        <v>137.5</v>
      </c>
    </row>
    <row r="35" spans="1:10" ht="222" customHeight="1" x14ac:dyDescent="0.3">
      <c r="A35" s="142"/>
      <c r="B35" s="73" t="s">
        <v>95</v>
      </c>
      <c r="C35" s="68" t="s">
        <v>12</v>
      </c>
      <c r="D35" s="67" t="s">
        <v>7</v>
      </c>
      <c r="E35" s="67" t="s">
        <v>11</v>
      </c>
      <c r="F35" s="67" t="s">
        <v>14</v>
      </c>
      <c r="G35" s="67" t="s">
        <v>59</v>
      </c>
      <c r="H35" s="131">
        <f>'прил 3 2024-2026'!G15</f>
        <v>2.2000000000000002</v>
      </c>
      <c r="I35" s="131">
        <f>'прилож 4 2024-2026'!G18</f>
        <v>2.2000000000000002</v>
      </c>
      <c r="J35" s="137">
        <f>'прилож 4 2024-2026'!H18</f>
        <v>2.7</v>
      </c>
    </row>
    <row r="36" spans="1:10" ht="171.6" hidden="1" x14ac:dyDescent="0.3">
      <c r="A36" s="142"/>
      <c r="B36" s="72" t="s">
        <v>96</v>
      </c>
      <c r="C36" s="76" t="s">
        <v>77</v>
      </c>
      <c r="D36" s="75" t="s">
        <v>7</v>
      </c>
      <c r="E36" s="75" t="s">
        <v>76</v>
      </c>
      <c r="F36" s="75" t="s">
        <v>14</v>
      </c>
      <c r="G36" s="67" t="s">
        <v>59</v>
      </c>
      <c r="H36" s="131">
        <f>'прил 3 2024-2026'!G16</f>
        <v>0</v>
      </c>
      <c r="I36" s="131">
        <f>'прил 3 2024-2026'!H16</f>
        <v>0</v>
      </c>
      <c r="J36" s="137">
        <f>'прил 3 2024-2026'!I16</f>
        <v>0</v>
      </c>
    </row>
    <row r="37" spans="1:10" ht="1.5" hidden="1" customHeight="1" x14ac:dyDescent="0.3">
      <c r="A37" s="142"/>
      <c r="B37" s="72" t="s">
        <v>97</v>
      </c>
      <c r="C37" s="76" t="s">
        <v>78</v>
      </c>
      <c r="D37" s="75" t="s">
        <v>7</v>
      </c>
      <c r="E37" s="75" t="s">
        <v>76</v>
      </c>
      <c r="F37" s="75" t="s">
        <v>14</v>
      </c>
      <c r="G37" s="67" t="s">
        <v>59</v>
      </c>
      <c r="H37" s="131">
        <f>'прил 3 2024-2026'!G17</f>
        <v>0</v>
      </c>
      <c r="I37" s="131">
        <f>'прил 3 2024-2026'!H17</f>
        <v>0</v>
      </c>
      <c r="J37" s="137">
        <f>'прил 3 2024-2026'!I17</f>
        <v>0</v>
      </c>
    </row>
    <row r="38" spans="1:10" ht="265.5" customHeight="1" x14ac:dyDescent="0.3">
      <c r="A38" s="142"/>
      <c r="B38" s="72" t="s">
        <v>98</v>
      </c>
      <c r="C38" s="76" t="s">
        <v>16</v>
      </c>
      <c r="D38" s="75" t="s">
        <v>7</v>
      </c>
      <c r="E38" s="75" t="s">
        <v>15</v>
      </c>
      <c r="F38" s="75" t="s">
        <v>13</v>
      </c>
      <c r="G38" s="67" t="s">
        <v>59</v>
      </c>
      <c r="H38" s="131">
        <f>'прил 3 2024-2026'!G18</f>
        <v>82.013170000000002</v>
      </c>
      <c r="I38" s="131">
        <f>'прилож 4 2024-2026'!G23</f>
        <v>0.5</v>
      </c>
      <c r="J38" s="137">
        <f>'прилож 4 2024-2026'!H23</f>
        <v>0.5</v>
      </c>
    </row>
    <row r="39" spans="1:10" ht="240" customHeight="1" x14ac:dyDescent="0.3">
      <c r="A39" s="142"/>
      <c r="B39" s="73" t="s">
        <v>99</v>
      </c>
      <c r="C39" s="68" t="s">
        <v>16</v>
      </c>
      <c r="D39" s="67" t="s">
        <v>7</v>
      </c>
      <c r="E39" s="67" t="s">
        <v>15</v>
      </c>
      <c r="F39" s="67" t="s">
        <v>17</v>
      </c>
      <c r="G39" s="87" t="s">
        <v>59</v>
      </c>
      <c r="H39" s="157">
        <f>'прил 3 2024-2026'!G19</f>
        <v>7411.9868299999998</v>
      </c>
      <c r="I39" s="131">
        <f>'прилож 4 2024-2026'!G24</f>
        <v>1446.8</v>
      </c>
      <c r="J39" s="137">
        <f>'прилож 4 2024-2026'!H24</f>
        <v>1444.9</v>
      </c>
    </row>
    <row r="40" spans="1:10" ht="274.5" customHeight="1" x14ac:dyDescent="0.25">
      <c r="A40" s="144"/>
      <c r="B40" s="73" t="s">
        <v>100</v>
      </c>
      <c r="C40" s="68" t="s">
        <v>16</v>
      </c>
      <c r="D40" s="67" t="s">
        <v>7</v>
      </c>
      <c r="E40" s="67" t="s">
        <v>15</v>
      </c>
      <c r="F40" s="67" t="s">
        <v>14</v>
      </c>
      <c r="G40" s="88">
        <v>914</v>
      </c>
      <c r="H40" s="131">
        <f>'прил 3 2024-2026'!G20</f>
        <v>0</v>
      </c>
      <c r="I40" s="131">
        <f>'прилож 4 2024-2026'!G25</f>
        <v>0</v>
      </c>
      <c r="J40" s="137">
        <f>'прилож 4 2024-2026'!H25</f>
        <v>0</v>
      </c>
    </row>
    <row r="41" spans="1:10" ht="384.75" customHeight="1" x14ac:dyDescent="0.3">
      <c r="A41" s="142"/>
      <c r="B41" s="72" t="s">
        <v>101</v>
      </c>
      <c r="C41" s="68" t="s">
        <v>19</v>
      </c>
      <c r="D41" s="67" t="s">
        <v>8</v>
      </c>
      <c r="E41" s="67" t="s">
        <v>18</v>
      </c>
      <c r="F41" s="67" t="s">
        <v>10</v>
      </c>
      <c r="G41" s="89" t="s">
        <v>59</v>
      </c>
      <c r="H41" s="133">
        <f>'прил 3 2024-2026'!G21</f>
        <v>122.8</v>
      </c>
      <c r="I41" s="133">
        <f>'прилож 4 2024-2026'!G28</f>
        <v>136.6</v>
      </c>
      <c r="J41" s="139">
        <f>'прилож 4 2024-2026'!H28</f>
        <v>150.6</v>
      </c>
    </row>
    <row r="42" spans="1:10" ht="319.5" customHeight="1" x14ac:dyDescent="0.3">
      <c r="A42" s="142"/>
      <c r="B42" s="72" t="s">
        <v>102</v>
      </c>
      <c r="C42" s="68" t="s">
        <v>19</v>
      </c>
      <c r="D42" s="67" t="s">
        <v>8</v>
      </c>
      <c r="E42" s="67" t="s">
        <v>18</v>
      </c>
      <c r="F42" s="67" t="s">
        <v>13</v>
      </c>
      <c r="G42" s="67" t="s">
        <v>59</v>
      </c>
      <c r="H42" s="133">
        <f>'прил 3 2024-2026'!G22</f>
        <v>13.2</v>
      </c>
      <c r="I42" s="133">
        <f>'прилож 4 2024-2026'!G29</f>
        <v>13.2</v>
      </c>
      <c r="J42" s="139">
        <f>'прилож 4 2024-2026'!H29</f>
        <v>13.2</v>
      </c>
    </row>
    <row r="43" spans="1:10" ht="345.75" customHeight="1" x14ac:dyDescent="0.3">
      <c r="A43" s="142"/>
      <c r="B43" s="70" t="s">
        <v>103</v>
      </c>
      <c r="C43" s="68" t="s">
        <v>21</v>
      </c>
      <c r="D43" s="67" t="s">
        <v>18</v>
      </c>
      <c r="E43" s="67" t="s">
        <v>68</v>
      </c>
      <c r="F43" s="67" t="s">
        <v>13</v>
      </c>
      <c r="G43" s="67" t="s">
        <v>59</v>
      </c>
      <c r="H43" s="131">
        <f>'прил 3 2024-2026'!G23</f>
        <v>202</v>
      </c>
      <c r="I43" s="131">
        <f>'прил 3 2024-2026'!H23</f>
        <v>0.2</v>
      </c>
      <c r="J43" s="137">
        <f>'прил 3 2024-2026'!I23</f>
        <v>0.2</v>
      </c>
    </row>
    <row r="44" spans="1:10" ht="324" customHeight="1" x14ac:dyDescent="0.3">
      <c r="A44" s="142"/>
      <c r="B44" s="70" t="s">
        <v>116</v>
      </c>
      <c r="C44" s="68" t="s">
        <v>30</v>
      </c>
      <c r="D44" s="67" t="s">
        <v>29</v>
      </c>
      <c r="E44" s="67" t="s">
        <v>7</v>
      </c>
      <c r="F44" s="67" t="s">
        <v>31</v>
      </c>
      <c r="G44" s="67" t="s">
        <v>59</v>
      </c>
      <c r="H44" s="131">
        <f>'прил 3 2024-2026'!G38</f>
        <v>86.7</v>
      </c>
      <c r="I44" s="131">
        <f>'прилож 4 2024-2026'!G62</f>
        <v>50</v>
      </c>
      <c r="J44" s="137">
        <f>'прилож 4 2024-2026'!H62</f>
        <v>50</v>
      </c>
    </row>
    <row r="45" spans="1:10" ht="1.5" hidden="1" customHeight="1" x14ac:dyDescent="0.3">
      <c r="A45" s="143"/>
      <c r="B45" s="73" t="s">
        <v>117</v>
      </c>
      <c r="C45" s="68" t="s">
        <v>32</v>
      </c>
      <c r="D45" s="67" t="s">
        <v>29</v>
      </c>
      <c r="E45" s="67" t="s">
        <v>18</v>
      </c>
      <c r="F45" s="67" t="s">
        <v>31</v>
      </c>
      <c r="G45" s="67" t="s">
        <v>59</v>
      </c>
      <c r="H45" s="131">
        <f>'прил 3 2024-2026'!G39</f>
        <v>0</v>
      </c>
      <c r="I45" s="131">
        <f>'прил 3 2024-2026'!H39</f>
        <v>0</v>
      </c>
      <c r="J45" s="137">
        <f>'прил 3 2024-2026'!I39</f>
        <v>0</v>
      </c>
    </row>
    <row r="46" spans="1:10" ht="69.599999999999994" customHeight="1" x14ac:dyDescent="0.3">
      <c r="A46" s="143"/>
      <c r="B46" s="73" t="s">
        <v>154</v>
      </c>
      <c r="C46" s="68">
        <v>130270410</v>
      </c>
      <c r="D46" s="67"/>
      <c r="E46" s="67"/>
      <c r="F46" s="67"/>
      <c r="G46" s="67"/>
      <c r="H46" s="157">
        <v>167.23167000000001</v>
      </c>
      <c r="I46" s="131"/>
      <c r="J46" s="137"/>
    </row>
    <row r="47" spans="1:10" ht="160.19999999999999" customHeight="1" x14ac:dyDescent="0.3">
      <c r="A47" s="143"/>
      <c r="B47" s="73" t="s">
        <v>118</v>
      </c>
      <c r="C47" s="91" t="s">
        <v>159</v>
      </c>
      <c r="D47" s="67" t="s">
        <v>15</v>
      </c>
      <c r="E47" s="67" t="s">
        <v>7</v>
      </c>
      <c r="F47" s="67" t="s">
        <v>71</v>
      </c>
      <c r="G47" s="67" t="s">
        <v>59</v>
      </c>
      <c r="H47" s="131">
        <f>'прил 3 2024-2026'!G41</f>
        <v>0.1</v>
      </c>
      <c r="I47" s="131">
        <f>'прилож 4 2024-2026'!G70</f>
        <v>0.1</v>
      </c>
      <c r="J47" s="137">
        <f>'прилож 4 2024-2026'!H70</f>
        <v>0.1</v>
      </c>
    </row>
    <row r="48" spans="1:10" ht="97.8" customHeight="1" x14ac:dyDescent="0.3">
      <c r="A48" s="140" t="s">
        <v>145</v>
      </c>
      <c r="B48" s="66" t="s">
        <v>134</v>
      </c>
      <c r="C48" s="80" t="s">
        <v>91</v>
      </c>
      <c r="D48" s="67"/>
      <c r="E48" s="67"/>
      <c r="F48" s="67"/>
      <c r="G48" s="67"/>
      <c r="H48" s="132">
        <f>H49</f>
        <v>0.5</v>
      </c>
      <c r="I48" s="132">
        <f>I49</f>
        <v>0.5</v>
      </c>
      <c r="J48" s="138">
        <f>J49</f>
        <v>0.5</v>
      </c>
    </row>
    <row r="49" spans="1:10" ht="290.25" customHeight="1" x14ac:dyDescent="0.3">
      <c r="A49" s="143"/>
      <c r="B49" s="73" t="s">
        <v>115</v>
      </c>
      <c r="C49" s="68" t="s">
        <v>90</v>
      </c>
      <c r="D49" s="67" t="s">
        <v>23</v>
      </c>
      <c r="E49" s="67" t="s">
        <v>18</v>
      </c>
      <c r="F49" s="67" t="s">
        <v>13</v>
      </c>
      <c r="G49" s="67" t="s">
        <v>59</v>
      </c>
      <c r="H49" s="131">
        <f>'прил 3 2024-2026'!G37</f>
        <v>0.5</v>
      </c>
      <c r="I49" s="131">
        <f>'прилож 4 2024-2026'!G52</f>
        <v>0.5</v>
      </c>
      <c r="J49" s="137">
        <f>'прилож 4 2024-2026'!H52</f>
        <v>0.5</v>
      </c>
    </row>
    <row r="50" spans="1:10" ht="3.75" customHeight="1" x14ac:dyDescent="0.25">
      <c r="A50" s="44"/>
      <c r="B50" s="45"/>
      <c r="C50" s="45"/>
      <c r="D50" s="45"/>
      <c r="E50" s="45"/>
      <c r="F50" s="45"/>
      <c r="G50" s="45"/>
      <c r="I50" s="45"/>
      <c r="J50" s="45"/>
    </row>
    <row r="51" spans="1:10" hidden="1" x14ac:dyDescent="0.25">
      <c r="A51" s="44"/>
      <c r="B51" s="45"/>
      <c r="C51" s="45"/>
      <c r="D51" s="45"/>
      <c r="E51" s="45"/>
      <c r="F51" s="45"/>
      <c r="G51" s="45"/>
      <c r="I51" s="45"/>
      <c r="J51" s="45"/>
    </row>
    <row r="52" spans="1:10" ht="16.8" x14ac:dyDescent="0.3">
      <c r="A52" s="183" t="s">
        <v>124</v>
      </c>
      <c r="B52" s="183"/>
      <c r="C52" s="187"/>
      <c r="D52" s="29"/>
      <c r="E52" s="30"/>
      <c r="F52" s="29"/>
      <c r="G52" s="29"/>
      <c r="H52" s="32"/>
      <c r="I52" s="32"/>
      <c r="J52" s="32"/>
    </row>
    <row r="53" spans="1:10" ht="41.25" customHeight="1" x14ac:dyDescent="0.3">
      <c r="A53" s="183" t="s">
        <v>125</v>
      </c>
      <c r="B53" s="183"/>
      <c r="C53" s="29"/>
      <c r="D53" s="162" t="s">
        <v>86</v>
      </c>
      <c r="E53" s="162"/>
      <c r="F53" s="162"/>
      <c r="G53" s="162"/>
      <c r="H53" s="162"/>
      <c r="I53" s="162"/>
      <c r="J53" s="162"/>
    </row>
  </sheetData>
  <mergeCells count="17">
    <mergeCell ref="E1:J1"/>
    <mergeCell ref="E2:J2"/>
    <mergeCell ref="E3:J3"/>
    <mergeCell ref="E4:J4"/>
    <mergeCell ref="G7:G8"/>
    <mergeCell ref="A53:B53"/>
    <mergeCell ref="D53:J53"/>
    <mergeCell ref="A5:J5"/>
    <mergeCell ref="A7:A8"/>
    <mergeCell ref="B7:B8"/>
    <mergeCell ref="C7:C8"/>
    <mergeCell ref="D7:D8"/>
    <mergeCell ref="E7:E8"/>
    <mergeCell ref="F7:F8"/>
    <mergeCell ref="H7:J7"/>
    <mergeCell ref="I6:J6"/>
    <mergeCell ref="A52:C52"/>
  </mergeCells>
  <phoneticPr fontId="0" type="noConversion"/>
  <pageMargins left="0.27" right="0.28000000000000003" top="0.51" bottom="0.49" header="0.5" footer="0.5"/>
  <pageSetup paperSize="9" scale="90" orientation="portrait" horizontalDpi="200" verticalDpi="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прил 3 2024-2026</vt:lpstr>
      <vt:lpstr>прилож 4 2024-2026</vt:lpstr>
      <vt:lpstr>прил 5 2024-2026</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Валерий</dc:creator>
  <cp:lastModifiedBy>пользователь</cp:lastModifiedBy>
  <cp:lastPrinted>2020-11-28T11:44:11Z</cp:lastPrinted>
  <dcterms:created xsi:type="dcterms:W3CDTF">2016-05-12T07:36:07Z</dcterms:created>
  <dcterms:modified xsi:type="dcterms:W3CDTF">2025-04-23T11:55:07Z</dcterms:modified>
</cp:coreProperties>
</file>