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6380" windowHeight="11016" tabRatio="757"/>
  </bookViews>
  <sheets>
    <sheet name="прил 3_ 2023,2024,2025" sheetId="4" r:id="rId1"/>
    <sheet name="прилож 4_ 2023,2024, 2025" sheetId="5" r:id="rId2"/>
    <sheet name="прил 5_ 2023,2024, 2025"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 name="_xlnm.Print_Area" localSheetId="0">'прил 3_ 2023,2024,2025'!$A$1:$I$47</definedName>
  </definedNames>
  <calcPr calcId="144525"/>
</workbook>
</file>

<file path=xl/calcChain.xml><?xml version="1.0" encoding="utf-8"?>
<calcChain xmlns="http://schemas.openxmlformats.org/spreadsheetml/2006/main">
  <c r="F36" i="5" l="1"/>
  <c r="G36" i="5"/>
  <c r="I8" i="4"/>
  <c r="J43" i="6" l="1"/>
  <c r="I43" i="6"/>
  <c r="J17" i="6"/>
  <c r="I17" i="6"/>
  <c r="H17" i="6"/>
  <c r="J21" i="6"/>
  <c r="I21" i="6"/>
  <c r="H21" i="6"/>
  <c r="H34" i="5" l="1"/>
  <c r="G34" i="5"/>
  <c r="F34" i="5"/>
  <c r="H47" i="5"/>
  <c r="G47" i="5"/>
  <c r="F47" i="5"/>
  <c r="H34" i="6" l="1"/>
  <c r="J27" i="6" l="1"/>
  <c r="I27" i="6"/>
  <c r="H27" i="6"/>
  <c r="J26" i="6"/>
  <c r="I26" i="6"/>
  <c r="H26" i="6"/>
  <c r="H25" i="6" l="1"/>
  <c r="H53" i="5" l="1"/>
  <c r="J25" i="6" s="1"/>
  <c r="G53" i="5"/>
  <c r="I25" i="6" s="1"/>
  <c r="F53" i="5"/>
  <c r="H55" i="5"/>
  <c r="G55" i="5"/>
  <c r="F55" i="5"/>
  <c r="H54" i="5"/>
  <c r="G54" i="5"/>
  <c r="F54" i="5"/>
  <c r="G38" i="4"/>
  <c r="J35" i="6" l="1"/>
  <c r="I35" i="6"/>
  <c r="H35" i="6"/>
  <c r="H33" i="6"/>
  <c r="H15" i="5"/>
  <c r="G15" i="5"/>
  <c r="F15" i="5"/>
  <c r="I34" i="6" l="1"/>
  <c r="J34" i="6"/>
  <c r="F18" i="5"/>
  <c r="F17" i="5"/>
  <c r="F16" i="5" l="1"/>
  <c r="H18" i="5"/>
  <c r="H16" i="5" s="1"/>
  <c r="G18" i="5"/>
  <c r="G16" i="5" s="1"/>
  <c r="G8" i="4"/>
  <c r="H14" i="6" l="1"/>
  <c r="H46" i="6" l="1"/>
  <c r="H44" i="6"/>
  <c r="H43" i="6"/>
  <c r="H42" i="6"/>
  <c r="H41" i="6"/>
  <c r="H40" i="6"/>
  <c r="H39" i="6"/>
  <c r="H38" i="6"/>
  <c r="H37" i="6"/>
  <c r="H36" i="6"/>
  <c r="H32" i="6"/>
  <c r="H31" i="6"/>
  <c r="H30" i="6"/>
  <c r="H28" i="6"/>
  <c r="H24" i="6"/>
  <c r="H22" i="6"/>
  <c r="H20" i="6"/>
  <c r="H19" i="6"/>
  <c r="H18" i="6"/>
  <c r="H16" i="6"/>
  <c r="H15" i="6"/>
  <c r="H13" i="6"/>
  <c r="H12" i="6"/>
  <c r="H9" i="6" l="1"/>
  <c r="H29" i="6"/>
  <c r="F22" i="5"/>
  <c r="F64" i="5"/>
  <c r="F61" i="5"/>
  <c r="F59" i="5"/>
  <c r="F56" i="5"/>
  <c r="F52" i="5"/>
  <c r="F49" i="5"/>
  <c r="F48" i="5"/>
  <c r="F46" i="5"/>
  <c r="F45" i="5"/>
  <c r="F44" i="5"/>
  <c r="F43" i="5"/>
  <c r="F42" i="5"/>
  <c r="F41" i="5"/>
  <c r="F40" i="5"/>
  <c r="F33" i="5"/>
  <c r="F32" i="5"/>
  <c r="F29" i="5"/>
  <c r="F26" i="5"/>
  <c r="F25" i="5"/>
  <c r="F21" i="5"/>
  <c r="F20" i="5"/>
  <c r="F14" i="5"/>
  <c r="F13" i="5"/>
  <c r="F11" i="5"/>
  <c r="F51" i="5" l="1"/>
  <c r="F39" i="5"/>
  <c r="F35" i="5" s="1"/>
  <c r="H45" i="6"/>
  <c r="H23" i="6"/>
  <c r="H7" i="6" l="1"/>
  <c r="F63" i="5"/>
  <c r="F62" i="5" s="1"/>
  <c r="F60" i="5"/>
  <c r="F58" i="5"/>
  <c r="F50" i="5"/>
  <c r="F31" i="5"/>
  <c r="F28" i="5"/>
  <c r="F27" i="5" s="1"/>
  <c r="F24" i="5"/>
  <c r="F23" i="5" s="1"/>
  <c r="F19" i="5"/>
  <c r="F12" i="5"/>
  <c r="F10" i="5"/>
  <c r="F9" i="5" l="1"/>
  <c r="F57" i="5"/>
  <c r="F30" i="5"/>
  <c r="F8" i="5" l="1"/>
  <c r="G44" i="4"/>
  <c r="G7" i="4"/>
  <c r="J20" i="6"/>
  <c r="I20" i="6"/>
  <c r="J19" i="6"/>
  <c r="I19" i="6"/>
  <c r="H49" i="5" l="1"/>
  <c r="H8" i="4" l="1"/>
  <c r="G48" i="5" l="1"/>
  <c r="H46" i="5"/>
  <c r="G46" i="5"/>
  <c r="J22" i="6" l="1"/>
  <c r="I22" i="6"/>
  <c r="H64" i="5" l="1"/>
  <c r="G64" i="5"/>
  <c r="H61" i="5"/>
  <c r="H60" i="5" s="1"/>
  <c r="G61" i="5"/>
  <c r="G60" i="5" s="1"/>
  <c r="I44" i="6" l="1"/>
  <c r="G63" i="5"/>
  <c r="J44" i="6"/>
  <c r="H63" i="5"/>
  <c r="H62" i="5" l="1"/>
  <c r="G62" i="5"/>
  <c r="J41" i="6"/>
  <c r="I41" i="6"/>
  <c r="H29" i="5" l="1"/>
  <c r="G29" i="5"/>
  <c r="J46" i="6" l="1"/>
  <c r="J45" i="6" s="1"/>
  <c r="G49" i="5"/>
  <c r="I46" i="6" s="1"/>
  <c r="I45" i="6" s="1"/>
  <c r="H59" i="5"/>
  <c r="J42" i="6" s="1"/>
  <c r="G59" i="5"/>
  <c r="I42" i="6" s="1"/>
  <c r="H26" i="5"/>
  <c r="J40" i="6" s="1"/>
  <c r="G26" i="5"/>
  <c r="I40" i="6" s="1"/>
  <c r="H25" i="5"/>
  <c r="J39" i="6" s="1"/>
  <c r="G25" i="5"/>
  <c r="I39" i="6" s="1"/>
  <c r="H22" i="5"/>
  <c r="J38" i="6" s="1"/>
  <c r="G22" i="5"/>
  <c r="I38" i="6" s="1"/>
  <c r="H21" i="5"/>
  <c r="J37" i="6" s="1"/>
  <c r="G21" i="5"/>
  <c r="I37" i="6" s="1"/>
  <c r="H20" i="5"/>
  <c r="J36" i="6" s="1"/>
  <c r="G20" i="5"/>
  <c r="I36" i="6" s="1"/>
  <c r="J33" i="6"/>
  <c r="I33" i="6"/>
  <c r="H14" i="5"/>
  <c r="J32" i="6" s="1"/>
  <c r="G14" i="5"/>
  <c r="I32" i="6" s="1"/>
  <c r="H13" i="5"/>
  <c r="J31" i="6" s="1"/>
  <c r="G13" i="5"/>
  <c r="I31" i="6" s="1"/>
  <c r="H11" i="5"/>
  <c r="J30" i="6" s="1"/>
  <c r="G11" i="5"/>
  <c r="I30" i="6" s="1"/>
  <c r="J28" i="6"/>
  <c r="G56" i="5"/>
  <c r="I28" i="6" s="1"/>
  <c r="H52" i="5"/>
  <c r="J24" i="6" s="1"/>
  <c r="G52" i="5"/>
  <c r="I24" i="6" s="1"/>
  <c r="H45" i="5"/>
  <c r="G45" i="5"/>
  <c r="H48" i="5"/>
  <c r="H44" i="5"/>
  <c r="G44" i="5"/>
  <c r="H32" i="5"/>
  <c r="J16" i="6" s="1"/>
  <c r="G32" i="5"/>
  <c r="I16" i="6" s="1"/>
  <c r="H42" i="5"/>
  <c r="J14" i="6" s="1"/>
  <c r="G42" i="5"/>
  <c r="I14" i="6" s="1"/>
  <c r="H43" i="5"/>
  <c r="J15" i="6" s="1"/>
  <c r="G43" i="5"/>
  <c r="I15" i="6" s="1"/>
  <c r="H41" i="5"/>
  <c r="J13" i="6" s="1"/>
  <c r="G41" i="5"/>
  <c r="I13" i="6" s="1"/>
  <c r="H40" i="5"/>
  <c r="G40" i="5"/>
  <c r="I12" i="6" s="1"/>
  <c r="I38" i="4"/>
  <c r="I44" i="4" s="1"/>
  <c r="G28" i="5"/>
  <c r="G27" i="5" s="1"/>
  <c r="H38" i="4"/>
  <c r="J12" i="6" l="1"/>
  <c r="H39" i="5"/>
  <c r="H35" i="5" s="1"/>
  <c r="I18" i="6"/>
  <c r="I9" i="6" s="1"/>
  <c r="J18" i="6"/>
  <c r="G58" i="5"/>
  <c r="H33" i="5"/>
  <c r="H31" i="5"/>
  <c r="H30" i="5" s="1"/>
  <c r="H58" i="5"/>
  <c r="H12" i="5"/>
  <c r="I29" i="6"/>
  <c r="H19" i="5"/>
  <c r="J23" i="6"/>
  <c r="G33" i="5"/>
  <c r="H24" i="5"/>
  <c r="H23" i="5" s="1"/>
  <c r="G31" i="5"/>
  <c r="G30" i="5" s="1"/>
  <c r="G51" i="5"/>
  <c r="G50" i="5" s="1"/>
  <c r="G12" i="5"/>
  <c r="G19" i="5"/>
  <c r="G39" i="5"/>
  <c r="G35" i="5" s="1"/>
  <c r="H10" i="5"/>
  <c r="H28" i="5"/>
  <c r="H27" i="5" s="1"/>
  <c r="H51" i="5"/>
  <c r="H50" i="5" s="1"/>
  <c r="I23" i="6"/>
  <c r="I7" i="4"/>
  <c r="G24" i="5"/>
  <c r="G23" i="5" s="1"/>
  <c r="G10" i="5"/>
  <c r="H7" i="4"/>
  <c r="H44" i="4"/>
  <c r="I7" i="6" l="1"/>
  <c r="H9" i="5"/>
  <c r="G9" i="5"/>
  <c r="H57" i="5"/>
  <c r="J9" i="6"/>
  <c r="G57" i="5"/>
  <c r="J29" i="6"/>
  <c r="J7" i="6" l="1"/>
  <c r="H8" i="5"/>
  <c r="G8" i="5"/>
</calcChain>
</file>

<file path=xl/sharedStrings.xml><?xml version="1.0" encoding="utf-8"?>
<sst xmlns="http://schemas.openxmlformats.org/spreadsheetml/2006/main" count="665" uniqueCount="148">
  <si>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</si>
  <si>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</si>
  <si>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</si>
  <si>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</si>
  <si>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</si>
  <si>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</si>
  <si>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</si>
  <si>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</si>
  <si>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</si>
  <si>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</si>
  <si>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</si>
  <si>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</si>
  <si>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</si>
  <si>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</si>
  <si>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</si>
  <si>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</si>
  <si>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</si>
  <si>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</si>
  <si>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</si>
  <si>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</si>
  <si>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</si>
  <si>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</si>
  <si>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</si>
  <si>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</si>
  <si>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</si>
  <si>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</si>
  <si>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</si>
  <si>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</si>
  <si>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</si>
  <si>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</si>
  <si>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</si>
  <si>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</si>
  <si>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</si>
  <si>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</si>
  <si>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</si>
  <si>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</si>
  <si>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</si>
  <si>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</si>
  <si>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</si>
  <si>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</si>
  <si>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</si>
  <si>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</si>
  <si>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</si>
  <si>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</si>
  <si>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</si>
  <si>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</si>
  <si>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</si>
  <si>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</si>
  <si>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</si>
  <si>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</si>
  <si>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</si>
  <si>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</si>
  <si>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</si>
  <si>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</si>
  <si>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</si>
  <si>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</si>
  <si>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</si>
  <si>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</si>
  <si>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</si>
  <si>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</si>
  <si>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</si>
  <si>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</si>
  <si>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</si>
  <si>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</si>
  <si>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</si>
  <si>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</si>
  <si>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</si>
  <si>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</si>
  <si>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</si>
  <si>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</si>
  <si>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</si>
  <si>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</si>
  <si>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</si>
  <si>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</si>
  <si>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</si>
  <si>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</si>
  <si>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</si>
  <si>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</si>
  <si>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</si>
  <si>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</si>
  <si>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</si>
  <si>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</si>
  <si>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</si>
  <si>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</si>
  <si>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</si>
  <si>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</si>
  <si>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</si>
  <si>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</si>
  <si>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</si>
  <si>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</si>
  <si>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</si>
  <si>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</si>
  <si>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</si>
  <si>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</si>
  <si>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</si>
  <si>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</si>
  <si>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</si>
  <si>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</si>
  <si>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</si>
  <si>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</si>
  <si>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</si>
  <si>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</si>
  <si>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</si>
  <si>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</si>
  <si>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</si>
  <si>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</si>
  <si>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</si>
  <si>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</si>
  <si>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</si>
  <si>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</si>
  <si>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</si>
  <si>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</si>
  <si>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</si>
  <si>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</si>
  <si>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</si>
  <si>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</si>
  <si>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</si>
  <si>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</si>
  <si>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</si>
  <si>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</si>
  <si>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</si>
  <si>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</si>
  <si>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</si>
  <si>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</si>
  <si>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</si>
  <si>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</si>
  <si>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</si>
  <si>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</si>
  <si>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</si>
  <si>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</si>
  <si>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</si>
  <si>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</si>
  <si>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</si>
  <si>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</si>
  <si>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</si>
  <si>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</si>
  <si>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2023 год и на плановый период 2024 и 2025 годов </t>
  </si>
  <si>
    <t>к решению Совета народных депутатов Красного сельского поселения Павловского муниципального района Воронежской области
от 00.00.2022г. №</t>
  </si>
  <si>
    <t>к решению Совета народных депутатов Красного сельского поселения Павловского муниципального района Воронежской области 
от 00.00.2022г. №</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</si>
  <si>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2023 год и на плановый период 2024 и 2025 годов</t>
  </si>
  <si>
    <t>2025 г.</t>
  </si>
  <si>
    <t>2024 г.</t>
  </si>
  <si>
    <t>2023 г.</t>
  </si>
  <si>
    <t>Приложение 4</t>
  </si>
  <si>
    <t>Приложение 3</t>
  </si>
  <si>
    <t>к решению Совета народных депутатов Красного сельского поселения Павловского муниципального  района Воронежской области 
от 00.00.2022 г. №</t>
  </si>
  <si>
    <t>Ведомственная структура расходов бюджета 
Красного сельского поселения Павловского муниципального района Воронежской области  
на 2023 год и на плановый период 2024 и 2025 годов</t>
  </si>
  <si>
    <t>Приложение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</si>
</sst>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79">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24" fillId="0" borderId="10" xfId="0" applyNumberFormat="1" applyFont="1" applyFill="1" applyBorder="1" applyAlignment="1">
      <alignment horizontal="center" vertical="center" wrapText="1"/>
    </xf>
    <xf numFmtId="164" fontId="22" fillId="0" borderId="20" xfId="0" applyNumberFormat="1" applyFont="1" applyFill="1" applyBorder="1" applyAlignment="1">
      <alignment horizontal="left" vertical="center" wrapText="1"/>
    </xf>
    <xf numFmtId="164" fontId="22" fillId="0" borderId="10" xfId="0" applyNumberFormat="1" applyFont="1" applyFill="1" applyBorder="1" applyAlignment="1">
      <alignment horizontal="center" vertical="center"/>
    </xf>
    <xf numFmtId="164" fontId="24" fillId="0" borderId="10" xfId="0" applyNumberFormat="1" applyFont="1" applyFill="1" applyBorder="1" applyAlignment="1">
      <alignment horizontal="center" vertical="center"/>
    </xf>
    <xf numFmtId="164" fontId="22" fillId="0" borderId="14"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xf>
    <xf numFmtId="164" fontId="22" fillId="0" borderId="21" xfId="0" applyNumberFormat="1" applyFont="1" applyFill="1" applyBorder="1" applyAlignment="1">
      <alignment horizontal="center" vertical="center"/>
    </xf>
    <xf numFmtId="164" fontId="24" fillId="0" borderId="20" xfId="0" applyNumberFormat="1" applyFont="1" applyFill="1" applyBorder="1" applyAlignment="1">
      <alignment vertical="center" wrapText="1"/>
    </xf>
    <xf numFmtId="164" fontId="24" fillId="0" borderId="16" xfId="0" applyNumberFormat="1" applyFont="1" applyFill="1" applyBorder="1" applyAlignment="1">
      <alignment vertical="center" wrapText="1"/>
    </xf>
    <xf numFmtId="164" fontId="24" fillId="0" borderId="20" xfId="0" applyNumberFormat="1" applyFont="1" applyFill="1" applyBorder="1" applyAlignment="1">
      <alignment vertical="center"/>
    </xf>
    <xf numFmtId="164" fontId="24" fillId="0" borderId="16" xfId="0" applyNumberFormat="1" applyFont="1" applyFill="1" applyBorder="1" applyAlignment="1">
      <alignment vertical="center"/>
    </xf>
    <xf numFmtId="164" fontId="22" fillId="0" borderId="20" xfId="0" applyNumberFormat="1" applyFont="1" applyFill="1" applyBorder="1" applyAlignment="1">
      <alignment vertical="center" wrapText="1"/>
    </xf>
    <xf numFmtId="164" fontId="22" fillId="0" borderId="16" xfId="0" applyNumberFormat="1" applyFont="1" applyFill="1" applyBorder="1" applyAlignment="1">
      <alignment vertical="center" wrapText="1"/>
    </xf>
    <xf numFmtId="164" fontId="22" fillId="0" borderId="20" xfId="0" applyNumberFormat="1" applyFont="1" applyFill="1" applyBorder="1" applyAlignment="1">
      <alignment vertical="center"/>
    </xf>
    <xf numFmtId="164" fontId="22" fillId="0" borderId="16" xfId="0" applyNumberFormat="1" applyFont="1" applyFill="1" applyBorder="1" applyAlignment="1">
      <alignment vertical="center"/>
    </xf>
    <xf numFmtId="1" fontId="22" fillId="0" borderId="0" xfId="0" applyNumberFormat="1" applyFont="1" applyFill="1" applyAlignment="1">
      <alignment horizontal="center"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center"/>
    </xf>
    <xf numFmtId="0" fontId="0" fillId="0" borderId="0" xfId="0" applyAlignment="1"/>
    <xf numFmtId="164" fontId="24" fillId="24" borderId="10" xfId="0" applyNumberFormat="1" applyFont="1" applyFill="1" applyBorder="1" applyAlignment="1">
      <alignment horizontal="center" vertical="center" wrapText="1"/>
    </xf>
    <xf numFmtId="164" fontId="24" fillId="24" borderId="10" xfId="0" applyNumberFormat="1" applyFont="1" applyFill="1" applyBorder="1" applyAlignment="1">
      <alignment horizontal="center" wrapText="1"/>
    </xf>
    <xf numFmtId="164" fontId="24" fillId="24" borderId="16" xfId="0" applyNumberFormat="1" applyFont="1" applyFill="1" applyBorder="1" applyAlignment="1">
      <alignment vertical="center"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175"/>
  <sheetViews>
    <sheetView tabSelected="1" view="pageBreakPreview" topLeftCell="A25" zoomScale="90" zoomScaleSheetLayoutView="90" workbookViewId="0">
      <selection activeCell="L3" sqref="L3"/>
    </sheetView>
  </sheetViews>
  <sheetFormatPr defaultRowHeight="13.2" x14ac:dyDescent="0.25"/>
  <cols>
    <col min="1" max="1" width="43.5546875" customWidth="1"/>
    <col min="2" max="2" width="5.6640625" customWidth="1"/>
    <col min="3" max="3" width="4.88671875" customWidth="1"/>
    <col min="4" max="4" width="4" customWidth="1"/>
    <col min="5" max="5" width="15" customWidth="1"/>
    <col min="6" max="6" width="6.6640625" customWidth="1"/>
    <col min="7" max="7" width="8.33203125" style="108" customWidth="1"/>
    <col min="8" max="8" width="8.109375" customWidth="1"/>
    <col min="9" max="9" width="9.109375" customWidth="1"/>
    <col min="10" max="10" width="13.5546875" customWidth="1"/>
  </cols>
  <sheetData>
    <row r="1" spans="1:10" s="5" customFormat="1" ht="22.5" customHeight="1" x14ac:dyDescent="0.3">
      <c r="A1" s="1"/>
      <c r="B1" s="6"/>
      <c r="C1" s="7"/>
      <c r="D1" s="148" t="s">
        <v>144</v>
      </c>
      <c r="E1" s="148"/>
      <c r="F1" s="148"/>
      <c r="G1" s="148"/>
      <c r="H1" s="148"/>
      <c r="I1" s="148"/>
    </row>
    <row r="2" spans="1:10" s="5" customFormat="1" ht="105" customHeight="1" x14ac:dyDescent="0.25">
      <c r="A2" s="63"/>
      <c r="B2" s="64"/>
      <c r="C2" s="65"/>
      <c r="D2" s="149" t="s">
        <v>145</v>
      </c>
      <c r="E2" s="149"/>
      <c r="F2" s="149"/>
      <c r="G2" s="149"/>
      <c r="H2" s="149"/>
      <c r="I2" s="149"/>
    </row>
    <row r="3" spans="1:10" s="4" customFormat="1" ht="84" customHeight="1" x14ac:dyDescent="0.2">
      <c r="A3" s="158" t="s">
        <v>146</v>
      </c>
      <c r="B3" s="158"/>
      <c r="C3" s="158"/>
      <c r="D3" s="158"/>
      <c r="E3" s="158"/>
      <c r="F3" s="158"/>
      <c r="G3" s="158"/>
      <c r="H3" s="158"/>
      <c r="I3" s="158"/>
    </row>
    <row r="4" spans="1:10" s="4" customFormat="1" ht="16.5" customHeight="1" x14ac:dyDescent="0.2">
      <c r="A4" s="63"/>
      <c r="B4" s="66"/>
      <c r="C4" s="67"/>
      <c r="D4" s="67"/>
      <c r="E4" s="68"/>
      <c r="F4" s="67"/>
      <c r="G4" s="103"/>
      <c r="H4" s="159" t="s">
        <v>83</v>
      </c>
      <c r="I4" s="159"/>
    </row>
    <row r="5" spans="1:10" s="10" customFormat="1" ht="33.75" customHeight="1" x14ac:dyDescent="0.3">
      <c r="A5" s="150" t="s">
        <v>0</v>
      </c>
      <c r="B5" s="152" t="s">
        <v>1</v>
      </c>
      <c r="C5" s="153" t="s">
        <v>2</v>
      </c>
      <c r="D5" s="153" t="s">
        <v>3</v>
      </c>
      <c r="E5" s="154" t="s">
        <v>4</v>
      </c>
      <c r="F5" s="156" t="s">
        <v>5</v>
      </c>
      <c r="G5" s="157" t="s">
        <v>84</v>
      </c>
      <c r="H5" s="157"/>
      <c r="I5" s="157"/>
    </row>
    <row r="6" spans="1:10" s="11" customFormat="1" ht="42.75" customHeight="1" x14ac:dyDescent="0.25">
      <c r="A6" s="151"/>
      <c r="B6" s="152"/>
      <c r="C6" s="153"/>
      <c r="D6" s="153"/>
      <c r="E6" s="155"/>
      <c r="F6" s="156"/>
      <c r="G6" s="109" t="s">
        <v>142</v>
      </c>
      <c r="H6" s="110" t="s">
        <v>141</v>
      </c>
      <c r="I6" s="110" t="s">
        <v>140</v>
      </c>
    </row>
    <row r="7" spans="1:10" s="11" customFormat="1" ht="24" customHeight="1" x14ac:dyDescent="0.3">
      <c r="A7" s="70" t="s">
        <v>6</v>
      </c>
      <c r="B7" s="71"/>
      <c r="C7" s="72"/>
      <c r="D7" s="72"/>
      <c r="E7" s="70"/>
      <c r="F7" s="73"/>
      <c r="G7" s="130">
        <f>G8+G38</f>
        <v>37033.299999999996</v>
      </c>
      <c r="H7" s="178">
        <f>H8+H38</f>
        <v>3844.2</v>
      </c>
      <c r="I7" s="178">
        <f>I8+I38</f>
        <v>3889.7999999999997</v>
      </c>
      <c r="J7" s="138"/>
    </row>
    <row r="8" spans="1:10" s="18" customFormat="1" ht="46.8" x14ac:dyDescent="0.3">
      <c r="A8" s="74" t="s">
        <v>135</v>
      </c>
      <c r="B8" s="70">
        <v>914</v>
      </c>
      <c r="C8" s="75"/>
      <c r="D8" s="75"/>
      <c r="E8" s="76"/>
      <c r="F8" s="77"/>
      <c r="G8" s="132">
        <f>SUM(G9:G36)+G37</f>
        <v>37033.299999999996</v>
      </c>
      <c r="H8" s="133">
        <f>SUM(H9:H37)</f>
        <v>3844.2</v>
      </c>
      <c r="I8" s="133">
        <f>SUM(I9:I37)</f>
        <v>3889.7999999999997</v>
      </c>
    </row>
    <row r="9" spans="1:10" s="20" customFormat="1" ht="256.5" customHeight="1" x14ac:dyDescent="0.25">
      <c r="A9" s="78" t="s">
        <v>92</v>
      </c>
      <c r="B9" s="69">
        <v>914</v>
      </c>
      <c r="C9" s="75" t="s">
        <v>7</v>
      </c>
      <c r="D9" s="75" t="s">
        <v>8</v>
      </c>
      <c r="E9" s="76" t="s">
        <v>9</v>
      </c>
      <c r="F9" s="77" t="s">
        <v>10</v>
      </c>
      <c r="G9" s="134">
        <v>860.4</v>
      </c>
      <c r="H9" s="135">
        <v>419.8</v>
      </c>
      <c r="I9" s="135">
        <v>419.8</v>
      </c>
    </row>
    <row r="10" spans="1:10" s="18" customFormat="1" ht="259.5" customHeight="1" x14ac:dyDescent="0.3">
      <c r="A10" s="80" t="s">
        <v>93</v>
      </c>
      <c r="B10" s="69">
        <v>914</v>
      </c>
      <c r="C10" s="75" t="s">
        <v>7</v>
      </c>
      <c r="D10" s="75" t="s">
        <v>11</v>
      </c>
      <c r="E10" s="76" t="s">
        <v>12</v>
      </c>
      <c r="F10" s="77" t="s">
        <v>10</v>
      </c>
      <c r="G10" s="136">
        <v>1262.4000000000001</v>
      </c>
      <c r="H10" s="137">
        <v>507.7</v>
      </c>
      <c r="I10" s="137">
        <v>442</v>
      </c>
    </row>
    <row r="11" spans="1:10" s="18" customFormat="1" ht="175.5" customHeight="1" x14ac:dyDescent="0.3">
      <c r="A11" s="80" t="s">
        <v>94</v>
      </c>
      <c r="B11" s="69">
        <v>914</v>
      </c>
      <c r="C11" s="75" t="s">
        <v>7</v>
      </c>
      <c r="D11" s="75" t="s">
        <v>11</v>
      </c>
      <c r="E11" s="76" t="s">
        <v>12</v>
      </c>
      <c r="F11" s="77" t="s">
        <v>13</v>
      </c>
      <c r="G11" s="136">
        <v>851.7</v>
      </c>
      <c r="H11" s="137">
        <v>167</v>
      </c>
      <c r="I11" s="137">
        <v>240.6</v>
      </c>
    </row>
    <row r="12" spans="1:10" s="20" customFormat="1" ht="218.4" x14ac:dyDescent="0.25">
      <c r="A12" s="81" t="s">
        <v>95</v>
      </c>
      <c r="B12" s="114">
        <v>914</v>
      </c>
      <c r="C12" s="75" t="s">
        <v>7</v>
      </c>
      <c r="D12" s="75" t="s">
        <v>11</v>
      </c>
      <c r="E12" s="76" t="s">
        <v>12</v>
      </c>
      <c r="F12" s="77" t="s">
        <v>14</v>
      </c>
      <c r="G12" s="134">
        <v>1</v>
      </c>
      <c r="H12" s="135">
        <v>1</v>
      </c>
      <c r="I12" s="135">
        <v>1</v>
      </c>
    </row>
    <row r="13" spans="1:10" s="20" customFormat="1" ht="0.75" hidden="1" customHeight="1" x14ac:dyDescent="0.25">
      <c r="A13" s="81" t="s">
        <v>96</v>
      </c>
      <c r="B13" s="114">
        <v>914</v>
      </c>
      <c r="C13" s="75" t="s">
        <v>7</v>
      </c>
      <c r="D13" s="75" t="s">
        <v>76</v>
      </c>
      <c r="E13" s="76" t="s">
        <v>77</v>
      </c>
      <c r="F13" s="77" t="s">
        <v>14</v>
      </c>
      <c r="G13" s="134">
        <v>0</v>
      </c>
      <c r="H13" s="135">
        <v>0</v>
      </c>
      <c r="I13" s="135">
        <v>0</v>
      </c>
    </row>
    <row r="14" spans="1:10" s="20" customFormat="1" ht="140.4" hidden="1" x14ac:dyDescent="0.25">
      <c r="A14" s="81" t="s">
        <v>97</v>
      </c>
      <c r="B14" s="69">
        <v>914</v>
      </c>
      <c r="C14" s="75" t="s">
        <v>7</v>
      </c>
      <c r="D14" s="75" t="s">
        <v>76</v>
      </c>
      <c r="E14" s="76" t="s">
        <v>78</v>
      </c>
      <c r="F14" s="77" t="s">
        <v>14</v>
      </c>
      <c r="G14" s="134">
        <v>0</v>
      </c>
      <c r="H14" s="135">
        <v>0</v>
      </c>
      <c r="I14" s="135">
        <v>0</v>
      </c>
    </row>
    <row r="15" spans="1:10" s="4" customFormat="1" ht="195" customHeight="1" x14ac:dyDescent="0.2">
      <c r="A15" s="80" t="s">
        <v>98</v>
      </c>
      <c r="B15" s="82">
        <v>914</v>
      </c>
      <c r="C15" s="83" t="s">
        <v>7</v>
      </c>
      <c r="D15" s="83" t="s">
        <v>15</v>
      </c>
      <c r="E15" s="84" t="s">
        <v>16</v>
      </c>
      <c r="F15" s="85" t="s">
        <v>13</v>
      </c>
      <c r="G15" s="136">
        <v>9.1999999999999993</v>
      </c>
      <c r="H15" s="137">
        <v>1.7</v>
      </c>
      <c r="I15" s="137">
        <v>3.2</v>
      </c>
    </row>
    <row r="16" spans="1:10" s="20" customFormat="1" ht="185.25" customHeight="1" x14ac:dyDescent="0.25">
      <c r="A16" s="81" t="s">
        <v>99</v>
      </c>
      <c r="B16" s="69">
        <v>914</v>
      </c>
      <c r="C16" s="75" t="s">
        <v>7</v>
      </c>
      <c r="D16" s="75" t="s">
        <v>15</v>
      </c>
      <c r="E16" s="76" t="s">
        <v>16</v>
      </c>
      <c r="F16" s="77" t="s">
        <v>17</v>
      </c>
      <c r="G16" s="134">
        <v>6303.6</v>
      </c>
      <c r="H16" s="135">
        <v>2506.3000000000002</v>
      </c>
      <c r="I16" s="135">
        <v>2538.1999999999998</v>
      </c>
    </row>
    <row r="17" spans="1:9" s="20" customFormat="1" ht="210.75" hidden="1" customHeight="1" x14ac:dyDescent="0.25">
      <c r="A17" s="81" t="s">
        <v>100</v>
      </c>
      <c r="B17" s="69">
        <v>914</v>
      </c>
      <c r="C17" s="75" t="s">
        <v>7</v>
      </c>
      <c r="D17" s="75" t="s">
        <v>15</v>
      </c>
      <c r="E17" s="76" t="s">
        <v>16</v>
      </c>
      <c r="F17" s="77" t="s">
        <v>14</v>
      </c>
      <c r="G17" s="134">
        <v>0</v>
      </c>
      <c r="H17" s="135">
        <v>0</v>
      </c>
      <c r="I17" s="135">
        <v>0</v>
      </c>
    </row>
    <row r="18" spans="1:9" s="20" customFormat="1" ht="286.5" customHeight="1" x14ac:dyDescent="0.25">
      <c r="A18" s="80" t="s">
        <v>101</v>
      </c>
      <c r="B18" s="69">
        <v>914</v>
      </c>
      <c r="C18" s="75" t="s">
        <v>8</v>
      </c>
      <c r="D18" s="75" t="s">
        <v>18</v>
      </c>
      <c r="E18" s="76" t="s">
        <v>19</v>
      </c>
      <c r="F18" s="77" t="s">
        <v>10</v>
      </c>
      <c r="G18" s="134">
        <v>104.9</v>
      </c>
      <c r="H18" s="135">
        <v>110</v>
      </c>
      <c r="I18" s="135">
        <v>114.3</v>
      </c>
    </row>
    <row r="19" spans="1:9" s="20" customFormat="1" ht="223.5" customHeight="1" x14ac:dyDescent="0.25">
      <c r="A19" s="80" t="s">
        <v>102</v>
      </c>
      <c r="B19" s="69">
        <v>914</v>
      </c>
      <c r="C19" s="75" t="s">
        <v>8</v>
      </c>
      <c r="D19" s="75" t="s">
        <v>18</v>
      </c>
      <c r="E19" s="76" t="s">
        <v>19</v>
      </c>
      <c r="F19" s="77" t="s">
        <v>13</v>
      </c>
      <c r="G19" s="134">
        <v>8.4</v>
      </c>
      <c r="H19" s="135">
        <v>8.4</v>
      </c>
      <c r="I19" s="135">
        <v>8.4</v>
      </c>
    </row>
    <row r="20" spans="1:9" s="20" customFormat="1" ht="240.75" customHeight="1" x14ac:dyDescent="0.25">
      <c r="A20" s="78" t="s">
        <v>103</v>
      </c>
      <c r="B20" s="69">
        <v>914</v>
      </c>
      <c r="C20" s="75" t="s">
        <v>18</v>
      </c>
      <c r="D20" s="75" t="s">
        <v>68</v>
      </c>
      <c r="E20" s="76" t="s">
        <v>21</v>
      </c>
      <c r="F20" s="77" t="s">
        <v>13</v>
      </c>
      <c r="G20" s="134">
        <v>0.1</v>
      </c>
      <c r="H20" s="135">
        <v>0.2</v>
      </c>
      <c r="I20" s="135">
        <v>0.2</v>
      </c>
    </row>
    <row r="21" spans="1:9" s="20" customFormat="1" ht="192" customHeight="1" x14ac:dyDescent="0.25">
      <c r="A21" s="81" t="s">
        <v>104</v>
      </c>
      <c r="B21" s="69">
        <v>914</v>
      </c>
      <c r="C21" s="75" t="s">
        <v>11</v>
      </c>
      <c r="D21" s="75" t="s">
        <v>20</v>
      </c>
      <c r="E21" s="76" t="s">
        <v>22</v>
      </c>
      <c r="F21" s="77" t="s">
        <v>13</v>
      </c>
      <c r="G21" s="134">
        <v>0</v>
      </c>
      <c r="H21" s="135">
        <v>0</v>
      </c>
      <c r="I21" s="135">
        <v>0</v>
      </c>
    </row>
    <row r="22" spans="1:9" s="20" customFormat="1" ht="174.75" customHeight="1" x14ac:dyDescent="0.25">
      <c r="A22" s="81" t="s">
        <v>105</v>
      </c>
      <c r="B22" s="116">
        <v>914</v>
      </c>
      <c r="C22" s="75" t="s">
        <v>11</v>
      </c>
      <c r="D22" s="75" t="s">
        <v>64</v>
      </c>
      <c r="E22" s="76" t="s">
        <v>65</v>
      </c>
      <c r="F22" s="77" t="s">
        <v>13</v>
      </c>
      <c r="G22" s="134">
        <v>0.5</v>
      </c>
      <c r="H22" s="135">
        <v>0.5</v>
      </c>
      <c r="I22" s="135">
        <v>0.5</v>
      </c>
    </row>
    <row r="23" spans="1:9" s="20" customFormat="1" ht="187.5" customHeight="1" x14ac:dyDescent="0.25">
      <c r="A23" s="81" t="s">
        <v>106</v>
      </c>
      <c r="B23" s="116">
        <v>914</v>
      </c>
      <c r="C23" s="75" t="s">
        <v>85</v>
      </c>
      <c r="D23" s="75"/>
      <c r="E23" s="76" t="s">
        <v>88</v>
      </c>
      <c r="F23" s="77" t="s">
        <v>13</v>
      </c>
      <c r="G23" s="134">
        <v>2712.5</v>
      </c>
      <c r="H23" s="135">
        <v>0</v>
      </c>
      <c r="I23" s="135"/>
    </row>
    <row r="24" spans="1:9" s="20" customFormat="1" ht="192" customHeight="1" x14ac:dyDescent="0.25">
      <c r="A24" s="81" t="s">
        <v>107</v>
      </c>
      <c r="B24" s="116">
        <v>914</v>
      </c>
      <c r="C24" s="75" t="s">
        <v>85</v>
      </c>
      <c r="D24" s="75"/>
      <c r="E24" s="76" t="s">
        <v>89</v>
      </c>
      <c r="F24" s="77" t="s">
        <v>13</v>
      </c>
      <c r="G24" s="134">
        <v>24475.8</v>
      </c>
      <c r="H24" s="135">
        <v>0</v>
      </c>
      <c r="I24" s="135"/>
    </row>
    <row r="25" spans="1:9" s="20" customFormat="1" ht="179.25" customHeight="1" x14ac:dyDescent="0.25">
      <c r="A25" s="81" t="s">
        <v>105</v>
      </c>
      <c r="B25" s="69">
        <v>914</v>
      </c>
      <c r="C25" s="75" t="s">
        <v>23</v>
      </c>
      <c r="D25" s="75" t="s">
        <v>18</v>
      </c>
      <c r="E25" s="76" t="s">
        <v>82</v>
      </c>
      <c r="F25" s="77" t="s">
        <v>13</v>
      </c>
      <c r="G25" s="134">
        <v>25.6</v>
      </c>
      <c r="H25" s="135">
        <v>15</v>
      </c>
      <c r="I25" s="135">
        <v>15</v>
      </c>
    </row>
    <row r="26" spans="1:9" s="20" customFormat="1" ht="187.2" x14ac:dyDescent="0.25">
      <c r="A26" s="81" t="s">
        <v>108</v>
      </c>
      <c r="B26" s="69">
        <v>914</v>
      </c>
      <c r="C26" s="75" t="s">
        <v>23</v>
      </c>
      <c r="D26" s="75" t="s">
        <v>18</v>
      </c>
      <c r="E26" s="76" t="s">
        <v>24</v>
      </c>
      <c r="F26" s="77" t="s">
        <v>13</v>
      </c>
      <c r="G26" s="134">
        <v>161.4</v>
      </c>
      <c r="H26" s="135">
        <v>50</v>
      </c>
      <c r="I26" s="135">
        <v>50</v>
      </c>
    </row>
    <row r="27" spans="1:9" s="20" customFormat="1" ht="202.8" x14ac:dyDescent="0.25">
      <c r="A27" s="78" t="s">
        <v>109</v>
      </c>
      <c r="B27" s="69">
        <v>914</v>
      </c>
      <c r="C27" s="75" t="s">
        <v>23</v>
      </c>
      <c r="D27" s="75" t="s">
        <v>18</v>
      </c>
      <c r="E27" s="76" t="s">
        <v>25</v>
      </c>
      <c r="F27" s="77" t="s">
        <v>13</v>
      </c>
      <c r="G27" s="134">
        <v>1</v>
      </c>
      <c r="H27" s="135">
        <v>1</v>
      </c>
      <c r="I27" s="135">
        <v>1</v>
      </c>
    </row>
    <row r="28" spans="1:9" s="20" customFormat="1" ht="0.75" customHeight="1" x14ac:dyDescent="0.25">
      <c r="A28" s="78" t="s">
        <v>110</v>
      </c>
      <c r="B28" s="69">
        <v>914</v>
      </c>
      <c r="C28" s="75" t="s">
        <v>23</v>
      </c>
      <c r="D28" s="75" t="s">
        <v>18</v>
      </c>
      <c r="E28" s="75" t="s">
        <v>26</v>
      </c>
      <c r="F28" s="77" t="s">
        <v>13</v>
      </c>
      <c r="G28" s="134">
        <v>0</v>
      </c>
      <c r="H28" s="135">
        <v>0</v>
      </c>
      <c r="I28" s="135">
        <v>0</v>
      </c>
    </row>
    <row r="29" spans="1:9" s="20" customFormat="1" ht="144" customHeight="1" x14ac:dyDescent="0.25">
      <c r="A29" s="78" t="s">
        <v>110</v>
      </c>
      <c r="B29" s="69">
        <v>914</v>
      </c>
      <c r="C29" s="75" t="s">
        <v>23</v>
      </c>
      <c r="D29" s="75" t="s">
        <v>18</v>
      </c>
      <c r="E29" s="75" t="s">
        <v>26</v>
      </c>
      <c r="F29" s="77" t="s">
        <v>14</v>
      </c>
      <c r="G29" s="134">
        <v>1</v>
      </c>
      <c r="H29" s="135">
        <v>2</v>
      </c>
      <c r="I29" s="135">
        <v>2</v>
      </c>
    </row>
    <row r="30" spans="1:9" s="20" customFormat="1" ht="145.5" customHeight="1" x14ac:dyDescent="0.25">
      <c r="A30" s="78" t="s">
        <v>111</v>
      </c>
      <c r="B30" s="69">
        <v>914</v>
      </c>
      <c r="C30" s="75" t="s">
        <v>23</v>
      </c>
      <c r="D30" s="75" t="s">
        <v>18</v>
      </c>
      <c r="E30" s="76" t="s">
        <v>27</v>
      </c>
      <c r="F30" s="77" t="s">
        <v>13</v>
      </c>
      <c r="G30" s="134">
        <v>0.5</v>
      </c>
      <c r="H30" s="135">
        <v>1</v>
      </c>
      <c r="I30" s="135">
        <v>1</v>
      </c>
    </row>
    <row r="31" spans="1:9" s="20" customFormat="1" ht="144.75" customHeight="1" x14ac:dyDescent="0.25">
      <c r="A31" s="78" t="s">
        <v>112</v>
      </c>
      <c r="B31" s="69">
        <v>914</v>
      </c>
      <c r="C31" s="75" t="s">
        <v>23</v>
      </c>
      <c r="D31" s="75" t="s">
        <v>18</v>
      </c>
      <c r="E31" s="76" t="s">
        <v>28</v>
      </c>
      <c r="F31" s="77" t="s">
        <v>13</v>
      </c>
      <c r="G31" s="134">
        <v>150</v>
      </c>
      <c r="H31" s="135">
        <v>0.5</v>
      </c>
      <c r="I31" s="135">
        <v>0.5</v>
      </c>
    </row>
    <row r="32" spans="1:9" s="20" customFormat="1" ht="179.25" customHeight="1" x14ac:dyDescent="0.25">
      <c r="A32" s="78" t="s">
        <v>113</v>
      </c>
      <c r="B32" s="100">
        <v>914</v>
      </c>
      <c r="C32" s="75" t="s">
        <v>23</v>
      </c>
      <c r="D32" s="75" t="s">
        <v>18</v>
      </c>
      <c r="E32" s="76" t="s">
        <v>67</v>
      </c>
      <c r="F32" s="77" t="s">
        <v>13</v>
      </c>
      <c r="G32" s="134">
        <v>15</v>
      </c>
      <c r="H32" s="135">
        <v>1</v>
      </c>
      <c r="I32" s="135">
        <v>1</v>
      </c>
    </row>
    <row r="33" spans="1:9" s="20" customFormat="1" ht="175.5" customHeight="1" x14ac:dyDescent="0.25">
      <c r="A33" s="78" t="s">
        <v>114</v>
      </c>
      <c r="B33" s="69">
        <v>914</v>
      </c>
      <c r="C33" s="75" t="s">
        <v>23</v>
      </c>
      <c r="D33" s="75" t="s">
        <v>18</v>
      </c>
      <c r="E33" s="76" t="s">
        <v>75</v>
      </c>
      <c r="F33" s="77" t="s">
        <v>13</v>
      </c>
      <c r="G33" s="134">
        <v>1</v>
      </c>
      <c r="H33" s="135">
        <v>0.5</v>
      </c>
      <c r="I33" s="135">
        <v>0.5</v>
      </c>
    </row>
    <row r="34" spans="1:9" s="20" customFormat="1" ht="188.25" customHeight="1" x14ac:dyDescent="0.25">
      <c r="A34" s="81" t="s">
        <v>115</v>
      </c>
      <c r="B34" s="69">
        <v>914</v>
      </c>
      <c r="C34" s="75" t="s">
        <v>23</v>
      </c>
      <c r="D34" s="75" t="s">
        <v>18</v>
      </c>
      <c r="E34" s="76" t="s">
        <v>90</v>
      </c>
      <c r="F34" s="77" t="s">
        <v>13</v>
      </c>
      <c r="G34" s="134">
        <v>0.5</v>
      </c>
      <c r="H34" s="135">
        <v>0.5</v>
      </c>
      <c r="I34" s="135">
        <v>0.5</v>
      </c>
    </row>
    <row r="35" spans="1:9" s="20" customFormat="1" ht="219.75" customHeight="1" x14ac:dyDescent="0.25">
      <c r="A35" s="78" t="s">
        <v>116</v>
      </c>
      <c r="B35" s="69">
        <v>914</v>
      </c>
      <c r="C35" s="75" t="s">
        <v>29</v>
      </c>
      <c r="D35" s="75" t="s">
        <v>7</v>
      </c>
      <c r="E35" s="76" t="s">
        <v>30</v>
      </c>
      <c r="F35" s="77" t="s">
        <v>31</v>
      </c>
      <c r="G35" s="134">
        <v>86.7</v>
      </c>
      <c r="H35" s="135">
        <v>50</v>
      </c>
      <c r="I35" s="135">
        <v>50</v>
      </c>
    </row>
    <row r="36" spans="1:9" s="20" customFormat="1" ht="2.25" hidden="1" customHeight="1" x14ac:dyDescent="0.25">
      <c r="A36" s="81" t="s">
        <v>117</v>
      </c>
      <c r="B36" s="98">
        <v>914</v>
      </c>
      <c r="C36" s="75" t="s">
        <v>29</v>
      </c>
      <c r="D36" s="75" t="s">
        <v>18</v>
      </c>
      <c r="E36" s="76" t="s">
        <v>32</v>
      </c>
      <c r="F36" s="77" t="s">
        <v>31</v>
      </c>
      <c r="G36" s="134">
        <v>0</v>
      </c>
      <c r="H36" s="135">
        <v>0</v>
      </c>
      <c r="I36" s="135">
        <v>0</v>
      </c>
    </row>
    <row r="37" spans="1:9" s="20" customFormat="1" ht="134.25" customHeight="1" x14ac:dyDescent="0.25">
      <c r="A37" s="81" t="s">
        <v>118</v>
      </c>
      <c r="B37" s="69">
        <v>914</v>
      </c>
      <c r="C37" s="75" t="s">
        <v>15</v>
      </c>
      <c r="D37" s="75" t="s">
        <v>7</v>
      </c>
      <c r="E37" s="76" t="s">
        <v>70</v>
      </c>
      <c r="F37" s="77" t="s">
        <v>71</v>
      </c>
      <c r="G37" s="134">
        <v>0.1</v>
      </c>
      <c r="H37" s="135">
        <v>0.1</v>
      </c>
      <c r="I37" s="135">
        <v>0.1</v>
      </c>
    </row>
    <row r="38" spans="1:9" s="18" customFormat="1" ht="31.2" hidden="1" x14ac:dyDescent="0.3">
      <c r="A38" s="86" t="s">
        <v>33</v>
      </c>
      <c r="B38" s="70">
        <v>970</v>
      </c>
      <c r="C38" s="87"/>
      <c r="D38" s="87"/>
      <c r="E38" s="88"/>
      <c r="F38" s="89"/>
      <c r="G38" s="130">
        <f>SUM(G39:G43)</f>
        <v>0</v>
      </c>
      <c r="H38" s="131">
        <f>SUM(H39:H43)</f>
        <v>0</v>
      </c>
      <c r="I38" s="131">
        <f>SUM(I39:I43)</f>
        <v>0</v>
      </c>
    </row>
    <row r="39" spans="1:9" s="18" customFormat="1" ht="254.25" hidden="1" customHeight="1" x14ac:dyDescent="0.3">
      <c r="A39" s="80" t="s">
        <v>119</v>
      </c>
      <c r="B39" s="69">
        <v>970</v>
      </c>
      <c r="C39" s="75" t="s">
        <v>34</v>
      </c>
      <c r="D39" s="75" t="s">
        <v>7</v>
      </c>
      <c r="E39" s="75" t="s">
        <v>35</v>
      </c>
      <c r="F39" s="77" t="s">
        <v>10</v>
      </c>
      <c r="G39" s="134">
        <v>0</v>
      </c>
      <c r="H39" s="135">
        <v>0</v>
      </c>
      <c r="I39" s="137">
        <v>0</v>
      </c>
    </row>
    <row r="40" spans="1:9" s="18" customFormat="1" ht="191.25" hidden="1" customHeight="1" x14ac:dyDescent="0.3">
      <c r="A40" s="80" t="s">
        <v>120</v>
      </c>
      <c r="B40" s="115">
        <v>970</v>
      </c>
      <c r="C40" s="75" t="s">
        <v>34</v>
      </c>
      <c r="D40" s="75" t="s">
        <v>7</v>
      </c>
      <c r="E40" s="75" t="s">
        <v>35</v>
      </c>
      <c r="F40" s="77" t="s">
        <v>13</v>
      </c>
      <c r="G40" s="134">
        <v>0</v>
      </c>
      <c r="H40" s="135">
        <v>0</v>
      </c>
      <c r="I40" s="137">
        <v>0</v>
      </c>
    </row>
    <row r="41" spans="1:9" s="18" customFormat="1" ht="0.75" hidden="1" customHeight="1" x14ac:dyDescent="0.3">
      <c r="A41" s="80" t="s">
        <v>121</v>
      </c>
      <c r="B41" s="115">
        <v>970</v>
      </c>
      <c r="C41" s="75" t="s">
        <v>34</v>
      </c>
      <c r="D41" s="75" t="s">
        <v>7</v>
      </c>
      <c r="E41" s="75" t="s">
        <v>80</v>
      </c>
      <c r="F41" s="77" t="s">
        <v>13</v>
      </c>
      <c r="G41" s="134">
        <v>0</v>
      </c>
      <c r="H41" s="135">
        <v>0</v>
      </c>
      <c r="I41" s="137">
        <v>0</v>
      </c>
    </row>
    <row r="42" spans="1:9" s="18" customFormat="1" ht="191.25" hidden="1" customHeight="1" x14ac:dyDescent="0.3">
      <c r="A42" s="80" t="s">
        <v>122</v>
      </c>
      <c r="B42" s="69">
        <v>970</v>
      </c>
      <c r="C42" s="75" t="s">
        <v>34</v>
      </c>
      <c r="D42" s="75" t="s">
        <v>7</v>
      </c>
      <c r="E42" s="75" t="s">
        <v>81</v>
      </c>
      <c r="F42" s="77" t="s">
        <v>13</v>
      </c>
      <c r="G42" s="134">
        <v>0</v>
      </c>
      <c r="H42" s="135">
        <v>0</v>
      </c>
      <c r="I42" s="137">
        <v>0</v>
      </c>
    </row>
    <row r="43" spans="1:9" s="18" customFormat="1" ht="4.5" hidden="1" customHeight="1" x14ac:dyDescent="0.3">
      <c r="A43" s="80" t="s">
        <v>123</v>
      </c>
      <c r="B43" s="69">
        <v>970</v>
      </c>
      <c r="C43" s="75" t="s">
        <v>34</v>
      </c>
      <c r="D43" s="75" t="s">
        <v>7</v>
      </c>
      <c r="E43" s="75" t="s">
        <v>35</v>
      </c>
      <c r="F43" s="77" t="s">
        <v>14</v>
      </c>
      <c r="G43" s="134">
        <v>0</v>
      </c>
      <c r="H43" s="135">
        <v>0</v>
      </c>
      <c r="I43" s="137">
        <v>0</v>
      </c>
    </row>
    <row r="44" spans="1:9" s="18" customFormat="1" ht="24" customHeight="1" x14ac:dyDescent="0.3">
      <c r="A44" s="74" t="s">
        <v>6</v>
      </c>
      <c r="B44" s="69"/>
      <c r="C44" s="75"/>
      <c r="D44" s="75"/>
      <c r="E44" s="76"/>
      <c r="F44" s="77"/>
      <c r="G44" s="132">
        <f>G38+G8</f>
        <v>37033.299999999996</v>
      </c>
      <c r="H44" s="133">
        <f>H38+H8</f>
        <v>3844.2</v>
      </c>
      <c r="I44" s="133">
        <f>I38+I8</f>
        <v>3889.7999999999997</v>
      </c>
    </row>
    <row r="45" spans="1:9" s="35" customFormat="1" ht="17.25" customHeight="1" x14ac:dyDescent="0.3">
      <c r="A45" s="30"/>
      <c r="B45" s="31"/>
      <c r="C45" s="32"/>
      <c r="D45" s="32"/>
      <c r="E45" s="33"/>
      <c r="F45" s="32"/>
      <c r="G45" s="104"/>
      <c r="H45" s="34"/>
    </row>
    <row r="46" spans="1:9" s="35" customFormat="1" ht="16.8" x14ac:dyDescent="0.3">
      <c r="A46" s="117" t="s">
        <v>124</v>
      </c>
      <c r="B46" s="31"/>
      <c r="C46" s="32"/>
      <c r="D46" s="32"/>
      <c r="E46" s="33"/>
      <c r="F46" s="32"/>
      <c r="G46" s="104"/>
      <c r="H46" s="34"/>
    </row>
    <row r="47" spans="1:9" s="36" customFormat="1" ht="33.6" x14ac:dyDescent="0.3">
      <c r="A47" s="117" t="s">
        <v>125</v>
      </c>
      <c r="B47" s="33"/>
      <c r="C47" s="32"/>
      <c r="D47" s="147" t="s">
        <v>86</v>
      </c>
      <c r="E47" s="147"/>
      <c r="F47" s="147"/>
      <c r="G47" s="147"/>
      <c r="H47" s="147"/>
    </row>
    <row r="48" spans="1:9" ht="16.8" x14ac:dyDescent="0.25">
      <c r="G48" s="105"/>
    </row>
    <row r="49" spans="7:7" ht="16.8" x14ac:dyDescent="0.25">
      <c r="G49" s="105"/>
    </row>
    <row r="50" spans="7:7" ht="16.8" x14ac:dyDescent="0.25">
      <c r="G50" s="105"/>
    </row>
    <row r="51" spans="7:7" x14ac:dyDescent="0.25">
      <c r="G51" s="106"/>
    </row>
    <row r="52" spans="7:7" x14ac:dyDescent="0.25">
      <c r="G52" s="106"/>
    </row>
    <row r="53" spans="7:7" x14ac:dyDescent="0.25">
      <c r="G53" s="106"/>
    </row>
    <row r="54" spans="7:7" x14ac:dyDescent="0.25">
      <c r="G54" s="106"/>
    </row>
    <row r="55" spans="7:7" x14ac:dyDescent="0.25">
      <c r="G55" s="106"/>
    </row>
    <row r="56" spans="7:7" x14ac:dyDescent="0.25">
      <c r="G56" s="106"/>
    </row>
    <row r="57" spans="7:7" x14ac:dyDescent="0.25">
      <c r="G57" s="106"/>
    </row>
    <row r="58" spans="7:7" x14ac:dyDescent="0.25">
      <c r="G58" s="106"/>
    </row>
    <row r="59" spans="7:7" x14ac:dyDescent="0.25">
      <c r="G59" s="106"/>
    </row>
    <row r="60" spans="7:7" x14ac:dyDescent="0.25">
      <c r="G60" s="106"/>
    </row>
    <row r="61" spans="7:7" x14ac:dyDescent="0.25">
      <c r="G61" s="106"/>
    </row>
    <row r="62" spans="7:7" x14ac:dyDescent="0.25">
      <c r="G62" s="106"/>
    </row>
    <row r="63" spans="7:7" x14ac:dyDescent="0.25">
      <c r="G63" s="107"/>
    </row>
    <row r="64" spans="7:7" x14ac:dyDescent="0.25">
      <c r="G64" s="107"/>
    </row>
    <row r="65" spans="7:7" x14ac:dyDescent="0.25">
      <c r="G65" s="107"/>
    </row>
    <row r="66" spans="7:7" x14ac:dyDescent="0.25">
      <c r="G66" s="107"/>
    </row>
    <row r="67" spans="7:7" x14ac:dyDescent="0.25">
      <c r="G67" s="107"/>
    </row>
    <row r="68" spans="7:7" x14ac:dyDescent="0.25">
      <c r="G68" s="107"/>
    </row>
    <row r="69" spans="7:7" x14ac:dyDescent="0.25">
      <c r="G69" s="107"/>
    </row>
    <row r="70" spans="7:7" x14ac:dyDescent="0.25">
      <c r="G70" s="107"/>
    </row>
    <row r="71" spans="7:7" x14ac:dyDescent="0.25">
      <c r="G71" s="107"/>
    </row>
    <row r="72" spans="7:7" x14ac:dyDescent="0.25">
      <c r="G72" s="107"/>
    </row>
    <row r="73" spans="7:7" x14ac:dyDescent="0.25">
      <c r="G73" s="107"/>
    </row>
    <row r="74" spans="7:7" x14ac:dyDescent="0.25">
      <c r="G74" s="107"/>
    </row>
    <row r="75" spans="7:7" x14ac:dyDescent="0.25">
      <c r="G75" s="107"/>
    </row>
    <row r="76" spans="7:7" x14ac:dyDescent="0.25">
      <c r="G76" s="107"/>
    </row>
    <row r="77" spans="7:7" x14ac:dyDescent="0.25">
      <c r="G77" s="107"/>
    </row>
    <row r="78" spans="7:7" x14ac:dyDescent="0.25">
      <c r="G78" s="107"/>
    </row>
    <row r="79" spans="7:7" x14ac:dyDescent="0.25">
      <c r="G79" s="107"/>
    </row>
    <row r="80" spans="7:7" x14ac:dyDescent="0.25">
      <c r="G80" s="107"/>
    </row>
    <row r="81" spans="7:7" x14ac:dyDescent="0.25">
      <c r="G81" s="107"/>
    </row>
    <row r="82" spans="7:7" x14ac:dyDescent="0.25">
      <c r="G82" s="107"/>
    </row>
    <row r="83" spans="7:7" x14ac:dyDescent="0.25">
      <c r="G83" s="107"/>
    </row>
    <row r="84" spans="7:7" x14ac:dyDescent="0.25">
      <c r="G84" s="107"/>
    </row>
    <row r="85" spans="7:7" x14ac:dyDescent="0.25">
      <c r="G85" s="107"/>
    </row>
    <row r="86" spans="7:7" x14ac:dyDescent="0.25">
      <c r="G86" s="107"/>
    </row>
    <row r="87" spans="7:7" x14ac:dyDescent="0.25">
      <c r="G87" s="107"/>
    </row>
    <row r="88" spans="7:7" x14ac:dyDescent="0.25">
      <c r="G88" s="107"/>
    </row>
    <row r="89" spans="7:7" x14ac:dyDescent="0.25">
      <c r="G89" s="107"/>
    </row>
    <row r="90" spans="7:7" x14ac:dyDescent="0.25">
      <c r="G90" s="107"/>
    </row>
    <row r="91" spans="7:7" x14ac:dyDescent="0.25">
      <c r="G91" s="107"/>
    </row>
    <row r="92" spans="7:7" x14ac:dyDescent="0.25">
      <c r="G92" s="107"/>
    </row>
    <row r="93" spans="7:7" x14ac:dyDescent="0.25">
      <c r="G93" s="107"/>
    </row>
    <row r="94" spans="7:7" x14ac:dyDescent="0.25">
      <c r="G94" s="107"/>
    </row>
    <row r="95" spans="7:7" x14ac:dyDescent="0.25">
      <c r="G95" s="107"/>
    </row>
    <row r="96" spans="7:7" x14ac:dyDescent="0.25">
      <c r="G96" s="107"/>
    </row>
    <row r="97" spans="7:7" x14ac:dyDescent="0.25">
      <c r="G97" s="107"/>
    </row>
    <row r="98" spans="7:7" x14ac:dyDescent="0.25">
      <c r="G98" s="107"/>
    </row>
    <row r="99" spans="7:7" x14ac:dyDescent="0.25">
      <c r="G99" s="107"/>
    </row>
    <row r="100" spans="7:7" x14ac:dyDescent="0.25">
      <c r="G100" s="107"/>
    </row>
    <row r="101" spans="7:7" x14ac:dyDescent="0.25">
      <c r="G101" s="107"/>
    </row>
    <row r="102" spans="7:7" x14ac:dyDescent="0.25">
      <c r="G102" s="107"/>
    </row>
    <row r="103" spans="7:7" x14ac:dyDescent="0.25">
      <c r="G103" s="107"/>
    </row>
    <row r="104" spans="7:7" x14ac:dyDescent="0.25">
      <c r="G104" s="107"/>
    </row>
    <row r="105" spans="7:7" x14ac:dyDescent="0.25">
      <c r="G105" s="107"/>
    </row>
    <row r="106" spans="7:7" x14ac:dyDescent="0.25">
      <c r="G106" s="107"/>
    </row>
    <row r="107" spans="7:7" x14ac:dyDescent="0.25">
      <c r="G107" s="107"/>
    </row>
    <row r="108" spans="7:7" x14ac:dyDescent="0.25">
      <c r="G108" s="107"/>
    </row>
    <row r="109" spans="7:7" x14ac:dyDescent="0.25">
      <c r="G109" s="107"/>
    </row>
    <row r="110" spans="7:7" x14ac:dyDescent="0.25">
      <c r="G110" s="107"/>
    </row>
    <row r="111" spans="7:7" x14ac:dyDescent="0.25">
      <c r="G111" s="107"/>
    </row>
    <row r="112" spans="7:7" x14ac:dyDescent="0.25">
      <c r="G112" s="107"/>
    </row>
    <row r="113" spans="7:7" x14ac:dyDescent="0.25">
      <c r="G113" s="107"/>
    </row>
    <row r="114" spans="7:7" x14ac:dyDescent="0.25">
      <c r="G114" s="107"/>
    </row>
    <row r="115" spans="7:7" x14ac:dyDescent="0.25">
      <c r="G115" s="107"/>
    </row>
    <row r="116" spans="7:7" x14ac:dyDescent="0.25">
      <c r="G116" s="107"/>
    </row>
    <row r="117" spans="7:7" x14ac:dyDescent="0.25">
      <c r="G117" s="107"/>
    </row>
    <row r="118" spans="7:7" x14ac:dyDescent="0.25">
      <c r="G118" s="107"/>
    </row>
    <row r="119" spans="7:7" x14ac:dyDescent="0.25">
      <c r="G119" s="107"/>
    </row>
    <row r="120" spans="7:7" x14ac:dyDescent="0.25">
      <c r="G120" s="107"/>
    </row>
    <row r="121" spans="7:7" x14ac:dyDescent="0.25">
      <c r="G121" s="107"/>
    </row>
    <row r="122" spans="7:7" x14ac:dyDescent="0.25">
      <c r="G122" s="107"/>
    </row>
    <row r="123" spans="7:7" x14ac:dyDescent="0.25">
      <c r="G123" s="107"/>
    </row>
    <row r="124" spans="7:7" x14ac:dyDescent="0.25">
      <c r="G124" s="107"/>
    </row>
    <row r="125" spans="7:7" x14ac:dyDescent="0.25">
      <c r="G125" s="107"/>
    </row>
    <row r="126" spans="7:7" x14ac:dyDescent="0.25">
      <c r="G126" s="107"/>
    </row>
    <row r="127" spans="7:7" x14ac:dyDescent="0.25">
      <c r="G127" s="107"/>
    </row>
    <row r="128" spans="7:7" x14ac:dyDescent="0.25">
      <c r="G128" s="107"/>
    </row>
    <row r="129" spans="7:7" x14ac:dyDescent="0.25">
      <c r="G129" s="107"/>
    </row>
    <row r="130" spans="7:7" x14ac:dyDescent="0.25">
      <c r="G130" s="107"/>
    </row>
    <row r="131" spans="7:7" x14ac:dyDescent="0.25">
      <c r="G131" s="107"/>
    </row>
    <row r="132" spans="7:7" x14ac:dyDescent="0.25">
      <c r="G132" s="107"/>
    </row>
    <row r="133" spans="7:7" x14ac:dyDescent="0.25">
      <c r="G133" s="107"/>
    </row>
    <row r="134" spans="7:7" x14ac:dyDescent="0.25">
      <c r="G134" s="107"/>
    </row>
    <row r="135" spans="7:7" x14ac:dyDescent="0.25">
      <c r="G135" s="107"/>
    </row>
    <row r="136" spans="7:7" x14ac:dyDescent="0.25">
      <c r="G136" s="107"/>
    </row>
    <row r="137" spans="7:7" x14ac:dyDescent="0.25">
      <c r="G137" s="107"/>
    </row>
    <row r="138" spans="7:7" x14ac:dyDescent="0.25">
      <c r="G138" s="107"/>
    </row>
    <row r="139" spans="7:7" x14ac:dyDescent="0.25">
      <c r="G139" s="107"/>
    </row>
    <row r="140" spans="7:7" x14ac:dyDescent="0.25">
      <c r="G140" s="107"/>
    </row>
    <row r="141" spans="7:7" x14ac:dyDescent="0.25">
      <c r="G141" s="107"/>
    </row>
    <row r="142" spans="7:7" x14ac:dyDescent="0.25">
      <c r="G142" s="107"/>
    </row>
    <row r="143" spans="7:7" x14ac:dyDescent="0.25">
      <c r="G143" s="107"/>
    </row>
    <row r="144" spans="7:7" x14ac:dyDescent="0.25">
      <c r="G144" s="107"/>
    </row>
    <row r="145" spans="7:7" x14ac:dyDescent="0.25">
      <c r="G145" s="107"/>
    </row>
    <row r="146" spans="7:7" x14ac:dyDescent="0.25">
      <c r="G146" s="107"/>
    </row>
    <row r="147" spans="7:7" x14ac:dyDescent="0.25">
      <c r="G147" s="107"/>
    </row>
    <row r="148" spans="7:7" x14ac:dyDescent="0.25">
      <c r="G148" s="107"/>
    </row>
    <row r="149" spans="7:7" x14ac:dyDescent="0.25">
      <c r="G149" s="107"/>
    </row>
    <row r="150" spans="7:7" x14ac:dyDescent="0.25">
      <c r="G150" s="107"/>
    </row>
    <row r="151" spans="7:7" x14ac:dyDescent="0.25">
      <c r="G151" s="107"/>
    </row>
    <row r="152" spans="7:7" x14ac:dyDescent="0.25">
      <c r="G152" s="107"/>
    </row>
    <row r="153" spans="7:7" x14ac:dyDescent="0.25">
      <c r="G153" s="107"/>
    </row>
    <row r="154" spans="7:7" x14ac:dyDescent="0.25">
      <c r="G154" s="107"/>
    </row>
    <row r="155" spans="7:7" x14ac:dyDescent="0.25">
      <c r="G155" s="107"/>
    </row>
    <row r="156" spans="7:7" x14ac:dyDescent="0.25">
      <c r="G156" s="107"/>
    </row>
    <row r="157" spans="7:7" x14ac:dyDescent="0.25">
      <c r="G157" s="107"/>
    </row>
    <row r="158" spans="7:7" x14ac:dyDescent="0.25">
      <c r="G158" s="107"/>
    </row>
    <row r="159" spans="7:7" x14ac:dyDescent="0.25">
      <c r="G159" s="107"/>
    </row>
    <row r="160" spans="7:7" x14ac:dyDescent="0.25">
      <c r="G160" s="107"/>
    </row>
    <row r="161" spans="7:7" x14ac:dyDescent="0.25">
      <c r="G161" s="107"/>
    </row>
    <row r="162" spans="7:7" x14ac:dyDescent="0.25">
      <c r="G162" s="107"/>
    </row>
    <row r="163" spans="7:7" x14ac:dyDescent="0.25">
      <c r="G163" s="107"/>
    </row>
    <row r="164" spans="7:7" x14ac:dyDescent="0.25">
      <c r="G164" s="107"/>
    </row>
    <row r="165" spans="7:7" x14ac:dyDescent="0.25">
      <c r="G165" s="107"/>
    </row>
    <row r="166" spans="7:7" x14ac:dyDescent="0.25">
      <c r="G166" s="107"/>
    </row>
    <row r="167" spans="7:7" x14ac:dyDescent="0.25">
      <c r="G167" s="107"/>
    </row>
    <row r="168" spans="7:7" x14ac:dyDescent="0.25">
      <c r="G168" s="107"/>
    </row>
    <row r="169" spans="7:7" x14ac:dyDescent="0.25">
      <c r="G169" s="107"/>
    </row>
    <row r="170" spans="7:7" x14ac:dyDescent="0.25">
      <c r="G170" s="107"/>
    </row>
    <row r="171" spans="7:7" x14ac:dyDescent="0.25">
      <c r="G171" s="107"/>
    </row>
    <row r="172" spans="7:7" x14ac:dyDescent="0.25">
      <c r="G172" s="107"/>
    </row>
    <row r="173" spans="7:7" x14ac:dyDescent="0.25">
      <c r="G173" s="107"/>
    </row>
    <row r="174" spans="7:7" x14ac:dyDescent="0.25">
      <c r="G174" s="107"/>
    </row>
    <row r="175" spans="7:7" x14ac:dyDescent="0.25">
      <c r="G175" s="107"/>
    </row>
  </sheetData>
  <mergeCells count="12">
    <mergeCell ref="D47:H47"/>
    <mergeCell ref="D1:I1"/>
    <mergeCell ref="D2:I2"/>
    <mergeCell ref="A5:A6"/>
    <mergeCell ref="B5:B6"/>
    <mergeCell ref="C5:C6"/>
    <mergeCell ref="D5:D6"/>
    <mergeCell ref="E5:E6"/>
    <mergeCell ref="F5:F6"/>
    <mergeCell ref="G5:I5"/>
    <mergeCell ref="A3:I3"/>
    <mergeCell ref="H4:I4"/>
  </mergeCells>
  <phoneticPr fontId="0" type="noConversion"/>
  <pageMargins left="0.47" right="0.19" top="0.45" bottom="0.52" header="0.5" footer="0.5"/>
  <pageSetup paperSize="9" scale="91" orientation="portrait" horizontalDpi="200" verticalDpi="200" r:id="rId1"/>
  <headerFooter alignWithMargins="0"/>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0" zoomScaleNormal="80" workbookViewId="0">
      <selection activeCell="G8" sqref="G8:H8"/>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5" customHeight="1" x14ac:dyDescent="0.3">
      <c r="A1" s="139"/>
      <c r="B1" s="140"/>
      <c r="C1" s="148" t="s">
        <v>143</v>
      </c>
      <c r="D1" s="148"/>
      <c r="E1" s="148"/>
      <c r="F1" s="118"/>
      <c r="G1" s="91"/>
      <c r="H1" s="91"/>
      <c r="I1" s="91"/>
    </row>
    <row r="2" spans="1:9" ht="90.75" customHeight="1" x14ac:dyDescent="0.25">
      <c r="A2" s="139"/>
      <c r="B2" s="140"/>
      <c r="C2" s="149" t="s">
        <v>138</v>
      </c>
      <c r="D2" s="149"/>
      <c r="E2" s="149"/>
      <c r="F2" s="149"/>
      <c r="G2" s="149"/>
      <c r="H2" s="149"/>
    </row>
    <row r="3" spans="1:9" ht="17.399999999999999" x14ac:dyDescent="0.3">
      <c r="A3" s="164"/>
      <c r="B3" s="164"/>
      <c r="C3" s="164"/>
      <c r="D3" s="164"/>
      <c r="E3" s="164"/>
      <c r="F3" s="164"/>
      <c r="G3" s="164"/>
      <c r="H3" s="141"/>
    </row>
    <row r="4" spans="1:9" ht="128.25" customHeight="1" x14ac:dyDescent="0.25">
      <c r="A4" s="165" t="s">
        <v>139</v>
      </c>
      <c r="B4" s="165"/>
      <c r="C4" s="165"/>
      <c r="D4" s="165"/>
      <c r="E4" s="165"/>
      <c r="F4" s="165"/>
      <c r="G4" s="165"/>
      <c r="H4" s="165"/>
    </row>
    <row r="5" spans="1:9" ht="15.6" x14ac:dyDescent="0.3">
      <c r="A5" s="142"/>
      <c r="B5" s="143"/>
      <c r="C5" s="143"/>
      <c r="D5" s="144"/>
      <c r="E5" s="143"/>
      <c r="F5" s="9"/>
      <c r="G5" s="145"/>
      <c r="H5" s="146" t="s">
        <v>36</v>
      </c>
    </row>
    <row r="6" spans="1:9" x14ac:dyDescent="0.25">
      <c r="A6" s="160" t="s">
        <v>0</v>
      </c>
      <c r="B6" s="162" t="s">
        <v>2</v>
      </c>
      <c r="C6" s="162" t="s">
        <v>3</v>
      </c>
      <c r="D6" s="160" t="s">
        <v>4</v>
      </c>
      <c r="E6" s="162" t="s">
        <v>5</v>
      </c>
      <c r="F6" s="161" t="s">
        <v>142</v>
      </c>
      <c r="G6" s="160" t="s">
        <v>141</v>
      </c>
      <c r="H6" s="160" t="s">
        <v>140</v>
      </c>
    </row>
    <row r="7" spans="1:9" x14ac:dyDescent="0.25">
      <c r="A7" s="161"/>
      <c r="B7" s="163"/>
      <c r="C7" s="163"/>
      <c r="D7" s="161"/>
      <c r="E7" s="163"/>
      <c r="F7" s="161"/>
      <c r="G7" s="161"/>
      <c r="H7" s="161"/>
    </row>
    <row r="8" spans="1:9" ht="15.6" x14ac:dyDescent="0.3">
      <c r="A8" s="12" t="s">
        <v>6</v>
      </c>
      <c r="B8" s="13"/>
      <c r="C8" s="13"/>
      <c r="D8" s="14"/>
      <c r="E8" s="13"/>
      <c r="F8" s="60">
        <f>F9+F23+F30+F35+F50+F57+F27+F62</f>
        <v>37033.299999999996</v>
      </c>
      <c r="G8" s="177">
        <f>G9+G23+G30+G35+G50+G57+G27+G62</f>
        <v>3844.2</v>
      </c>
      <c r="H8" s="177">
        <f>H9+H23+H30+H35+H50+H57+H27+H62</f>
        <v>3889.7999999999993</v>
      </c>
    </row>
    <row r="9" spans="1:9" ht="15.6" x14ac:dyDescent="0.3">
      <c r="A9" s="15" t="s">
        <v>37</v>
      </c>
      <c r="B9" s="28" t="s">
        <v>7</v>
      </c>
      <c r="C9" s="16"/>
      <c r="D9" s="17"/>
      <c r="E9" s="16"/>
      <c r="F9" s="58">
        <f>F10+F12+F19+F16</f>
        <v>9288.3000000000011</v>
      </c>
      <c r="G9" s="58">
        <f t="shared" ref="G9:H9" si="0">G10+G12+G19+G16</f>
        <v>3603.5</v>
      </c>
      <c r="H9" s="58">
        <f t="shared" si="0"/>
        <v>3644.7999999999997</v>
      </c>
    </row>
    <row r="10" spans="1:9" ht="62.4" x14ac:dyDescent="0.3">
      <c r="A10" s="15" t="s">
        <v>38</v>
      </c>
      <c r="B10" s="28" t="s">
        <v>7</v>
      </c>
      <c r="C10" s="28" t="s">
        <v>8</v>
      </c>
      <c r="D10" s="17"/>
      <c r="E10" s="16"/>
      <c r="F10" s="58">
        <f>F11</f>
        <v>860.4</v>
      </c>
      <c r="G10" s="58">
        <f>G11</f>
        <v>419.8</v>
      </c>
      <c r="H10" s="58">
        <f>H11</f>
        <v>419.8</v>
      </c>
    </row>
    <row r="11" spans="1:9" ht="296.39999999999998" x14ac:dyDescent="0.3">
      <c r="A11" s="19" t="s">
        <v>126</v>
      </c>
      <c r="B11" s="16" t="s">
        <v>7</v>
      </c>
      <c r="C11" s="16" t="s">
        <v>8</v>
      </c>
      <c r="D11" s="17" t="s">
        <v>9</v>
      </c>
      <c r="E11" s="16" t="s">
        <v>10</v>
      </c>
      <c r="F11" s="59">
        <f>'прил 3_ 2023,2024,2025'!G9</f>
        <v>860.4</v>
      </c>
      <c r="G11" s="59">
        <f>'прил 3_ 2023,2024,2025'!H9</f>
        <v>419.8</v>
      </c>
      <c r="H11" s="59">
        <f>'прил 3_ 2023,2024,2025'!I9</f>
        <v>419.8</v>
      </c>
    </row>
    <row r="12" spans="1:9" ht="93.6" x14ac:dyDescent="0.3">
      <c r="A12" s="40" t="s">
        <v>39</v>
      </c>
      <c r="B12" s="28" t="s">
        <v>7</v>
      </c>
      <c r="C12" s="28" t="s">
        <v>11</v>
      </c>
      <c r="D12" s="17"/>
      <c r="E12" s="16"/>
      <c r="F12" s="58">
        <f>SUM(F13:F15)</f>
        <v>2115.1000000000004</v>
      </c>
      <c r="G12" s="58">
        <f>SUM(G13:G15)</f>
        <v>675.7</v>
      </c>
      <c r="H12" s="58">
        <f>SUM(H13:H15)</f>
        <v>683.6</v>
      </c>
    </row>
    <row r="13" spans="1:9" ht="312" x14ac:dyDescent="0.3">
      <c r="A13" s="21" t="s">
        <v>93</v>
      </c>
      <c r="B13" s="16" t="s">
        <v>7</v>
      </c>
      <c r="C13" s="16" t="s">
        <v>11</v>
      </c>
      <c r="D13" s="17" t="s">
        <v>12</v>
      </c>
      <c r="E13" s="16" t="s">
        <v>10</v>
      </c>
      <c r="F13" s="59">
        <f>'прил 3_ 2023,2024,2025'!G10</f>
        <v>1262.4000000000001</v>
      </c>
      <c r="G13" s="59">
        <f>'прил 3_ 2023,2024,2025'!H10</f>
        <v>507.7</v>
      </c>
      <c r="H13" s="59">
        <f>'прил 3_ 2023,2024,2025'!I10</f>
        <v>442</v>
      </c>
    </row>
    <row r="14" spans="1:9" ht="234" x14ac:dyDescent="0.3">
      <c r="A14" s="22" t="s">
        <v>127</v>
      </c>
      <c r="B14" s="16" t="s">
        <v>7</v>
      </c>
      <c r="C14" s="16" t="s">
        <v>11</v>
      </c>
      <c r="D14" s="17" t="s">
        <v>12</v>
      </c>
      <c r="E14" s="16" t="s">
        <v>13</v>
      </c>
      <c r="F14" s="59">
        <f>'прил 3_ 2023,2024,2025'!G11</f>
        <v>851.7</v>
      </c>
      <c r="G14" s="59">
        <f>'прил 3_ 2023,2024,2025'!H11</f>
        <v>167</v>
      </c>
      <c r="H14" s="59">
        <f>'прил 3_ 2023,2024,2025'!I11</f>
        <v>240.6</v>
      </c>
    </row>
    <row r="15" spans="1:9" ht="218.4" x14ac:dyDescent="0.3">
      <c r="A15" s="23" t="s">
        <v>95</v>
      </c>
      <c r="B15" s="16" t="s">
        <v>7</v>
      </c>
      <c r="C15" s="16" t="s">
        <v>11</v>
      </c>
      <c r="D15" s="17" t="s">
        <v>12</v>
      </c>
      <c r="E15" s="16" t="s">
        <v>14</v>
      </c>
      <c r="F15" s="59">
        <f>'прил 3_ 2023,2024,2025'!G12</f>
        <v>1</v>
      </c>
      <c r="G15" s="59">
        <f>'прил 3_ 2023,2024,2025'!H12</f>
        <v>1</v>
      </c>
      <c r="H15" s="59">
        <f>'прил 3_ 2023,2024,2025'!I12</f>
        <v>1</v>
      </c>
    </row>
    <row r="16" spans="1:9" ht="0.75" hidden="1" customHeight="1" x14ac:dyDescent="0.3">
      <c r="A16" s="40" t="s">
        <v>79</v>
      </c>
      <c r="B16" s="28" t="s">
        <v>7</v>
      </c>
      <c r="C16" s="28" t="s">
        <v>76</v>
      </c>
      <c r="D16" s="17"/>
      <c r="E16" s="41"/>
      <c r="F16" s="60">
        <f>F17+F18</f>
        <v>0</v>
      </c>
      <c r="G16" s="60">
        <f t="shared" ref="G16:H16" si="1">G17+G18</f>
        <v>0</v>
      </c>
      <c r="H16" s="60">
        <f t="shared" si="1"/>
        <v>0</v>
      </c>
    </row>
    <row r="17" spans="1:8" ht="140.4" hidden="1" x14ac:dyDescent="0.3">
      <c r="A17" s="21" t="s">
        <v>96</v>
      </c>
      <c r="B17" s="24" t="s">
        <v>7</v>
      </c>
      <c r="C17" s="24" t="s">
        <v>76</v>
      </c>
      <c r="D17" s="25" t="s">
        <v>77</v>
      </c>
      <c r="E17" s="24" t="s">
        <v>14</v>
      </c>
      <c r="F17" s="59">
        <f>'прил 3_ 2023,2024,2025'!G13</f>
        <v>0</v>
      </c>
      <c r="G17" s="59">
        <v>0</v>
      </c>
      <c r="H17" s="59">
        <v>0</v>
      </c>
    </row>
    <row r="18" spans="1:8" ht="140.4" hidden="1" x14ac:dyDescent="0.3">
      <c r="A18" s="26" t="s">
        <v>97</v>
      </c>
      <c r="B18" s="16" t="s">
        <v>7</v>
      </c>
      <c r="C18" s="16" t="s">
        <v>76</v>
      </c>
      <c r="D18" s="17" t="s">
        <v>78</v>
      </c>
      <c r="E18" s="16" t="s">
        <v>14</v>
      </c>
      <c r="F18" s="59">
        <f>'прил 3_ 2023,2024,2025'!G14</f>
        <v>0</v>
      </c>
      <c r="G18" s="59">
        <f>'прил 3_ 2023,2024,2025'!H13</f>
        <v>0</v>
      </c>
      <c r="H18" s="59">
        <f>'прил 3_ 2023,2024,2025'!I13</f>
        <v>0</v>
      </c>
    </row>
    <row r="19" spans="1:8" ht="15.6" x14ac:dyDescent="0.3">
      <c r="A19" s="40" t="s">
        <v>40</v>
      </c>
      <c r="B19" s="28" t="s">
        <v>7</v>
      </c>
      <c r="C19" s="28" t="s">
        <v>15</v>
      </c>
      <c r="D19" s="17"/>
      <c r="E19" s="41"/>
      <c r="F19" s="60">
        <f>F21+F22+F20</f>
        <v>6312.8</v>
      </c>
      <c r="G19" s="60">
        <f>G21+G22+G20</f>
        <v>2508</v>
      </c>
      <c r="H19" s="60">
        <f>H21+H22+H20</f>
        <v>2541.3999999999996</v>
      </c>
    </row>
    <row r="20" spans="1:8" ht="296.39999999999998" x14ac:dyDescent="0.3">
      <c r="A20" s="21" t="s">
        <v>98</v>
      </c>
      <c r="B20" s="24" t="s">
        <v>7</v>
      </c>
      <c r="C20" s="24" t="s">
        <v>15</v>
      </c>
      <c r="D20" s="25" t="s">
        <v>16</v>
      </c>
      <c r="E20" s="24" t="s">
        <v>13</v>
      </c>
      <c r="F20" s="59">
        <f>'прил 3_ 2023,2024,2025'!G15</f>
        <v>9.1999999999999993</v>
      </c>
      <c r="G20" s="59">
        <f>'прил 3_ 2023,2024,2025'!H15</f>
        <v>1.7</v>
      </c>
      <c r="H20" s="59">
        <f>'прил 3_ 2023,2024,2025'!I15</f>
        <v>3.2</v>
      </c>
    </row>
    <row r="21" spans="1:8" ht="265.2" x14ac:dyDescent="0.3">
      <c r="A21" s="26" t="s">
        <v>99</v>
      </c>
      <c r="B21" s="16" t="s">
        <v>7</v>
      </c>
      <c r="C21" s="16" t="s">
        <v>15</v>
      </c>
      <c r="D21" s="17" t="s">
        <v>16</v>
      </c>
      <c r="E21" s="16" t="s">
        <v>17</v>
      </c>
      <c r="F21" s="59">
        <f>'прил 3_ 2023,2024,2025'!G16</f>
        <v>6303.6</v>
      </c>
      <c r="G21" s="59">
        <f>'прил 3_ 2023,2024,2025'!H16</f>
        <v>2506.3000000000002</v>
      </c>
      <c r="H21" s="59">
        <f>'прил 3_ 2023,2024,2025'!I16</f>
        <v>2538.1999999999998</v>
      </c>
    </row>
    <row r="22" spans="1:8" ht="265.2" x14ac:dyDescent="0.3">
      <c r="A22" s="26" t="s">
        <v>100</v>
      </c>
      <c r="B22" s="16" t="s">
        <v>7</v>
      </c>
      <c r="C22" s="16" t="s">
        <v>15</v>
      </c>
      <c r="D22" s="17" t="s">
        <v>16</v>
      </c>
      <c r="E22" s="16" t="s">
        <v>14</v>
      </c>
      <c r="F22" s="59">
        <f>'прил 3_ 2023,2024,2025'!G17</f>
        <v>0</v>
      </c>
      <c r="G22" s="59">
        <f>'прил 3_ 2023,2024,2025'!H17</f>
        <v>0</v>
      </c>
      <c r="H22" s="59">
        <f>'прил 3_ 2023,2024,2025'!I17</f>
        <v>0</v>
      </c>
    </row>
    <row r="23" spans="1:8" ht="15.6" x14ac:dyDescent="0.3">
      <c r="A23" s="42" t="s">
        <v>41</v>
      </c>
      <c r="B23" s="28" t="s">
        <v>8</v>
      </c>
      <c r="C23" s="28"/>
      <c r="D23" s="29"/>
      <c r="E23" s="43"/>
      <c r="F23" s="60">
        <f>F24</f>
        <v>113.30000000000001</v>
      </c>
      <c r="G23" s="60">
        <f>G24</f>
        <v>118.4</v>
      </c>
      <c r="H23" s="60">
        <f>H24</f>
        <v>122.7</v>
      </c>
    </row>
    <row r="24" spans="1:8" ht="31.2" x14ac:dyDescent="0.3">
      <c r="A24" s="42" t="s">
        <v>42</v>
      </c>
      <c r="B24" s="28" t="s">
        <v>8</v>
      </c>
      <c r="C24" s="28" t="s">
        <v>18</v>
      </c>
      <c r="D24" s="29"/>
      <c r="E24" s="43"/>
      <c r="F24" s="60">
        <f>F25+F26</f>
        <v>113.30000000000001</v>
      </c>
      <c r="G24" s="60">
        <f>G25+G26</f>
        <v>118.4</v>
      </c>
      <c r="H24" s="60">
        <f>H25+H26</f>
        <v>122.7</v>
      </c>
    </row>
    <row r="25" spans="1:8" ht="374.4" x14ac:dyDescent="0.3">
      <c r="A25" s="21" t="s">
        <v>101</v>
      </c>
      <c r="B25" s="16" t="s">
        <v>8</v>
      </c>
      <c r="C25" s="16" t="s">
        <v>18</v>
      </c>
      <c r="D25" s="17" t="s">
        <v>19</v>
      </c>
      <c r="E25" s="16" t="s">
        <v>10</v>
      </c>
      <c r="F25" s="59">
        <f>'прил 3_ 2023,2024,2025'!G18</f>
        <v>104.9</v>
      </c>
      <c r="G25" s="59">
        <f>'прил 3_ 2023,2024,2025'!H18</f>
        <v>110</v>
      </c>
      <c r="H25" s="59">
        <f>'прил 3_ 2023,2024,2025'!I18</f>
        <v>114.3</v>
      </c>
    </row>
    <row r="26" spans="1:8" ht="312" x14ac:dyDescent="0.3">
      <c r="A26" s="22" t="s">
        <v>102</v>
      </c>
      <c r="B26" s="16" t="s">
        <v>8</v>
      </c>
      <c r="C26" s="16" t="s">
        <v>18</v>
      </c>
      <c r="D26" s="17" t="s">
        <v>19</v>
      </c>
      <c r="E26" s="16" t="s">
        <v>13</v>
      </c>
      <c r="F26" s="61">
        <f>'прил 3_ 2023,2024,2025'!G19</f>
        <v>8.4</v>
      </c>
      <c r="G26" s="61">
        <f>'прил 3_ 2023,2024,2025'!H19</f>
        <v>8.4</v>
      </c>
      <c r="H26" s="61">
        <f>'прил 3_ 2023,2024,2025'!I19</f>
        <v>8.4</v>
      </c>
    </row>
    <row r="27" spans="1:8" ht="28.5" customHeight="1" x14ac:dyDescent="0.3">
      <c r="A27" s="40" t="s">
        <v>43</v>
      </c>
      <c r="B27" s="28" t="s">
        <v>18</v>
      </c>
      <c r="C27" s="28"/>
      <c r="D27" s="29"/>
      <c r="E27" s="28"/>
      <c r="F27" s="58">
        <f t="shared" ref="F27:H28" si="2">F28</f>
        <v>0.1</v>
      </c>
      <c r="G27" s="58">
        <f t="shared" si="2"/>
        <v>0.2</v>
      </c>
      <c r="H27" s="58">
        <f t="shared" si="2"/>
        <v>0.2</v>
      </c>
    </row>
    <row r="28" spans="1:8" ht="46.8" x14ac:dyDescent="0.3">
      <c r="A28" s="44" t="s">
        <v>69</v>
      </c>
      <c r="B28" s="28" t="s">
        <v>18</v>
      </c>
      <c r="C28" s="28" t="s">
        <v>68</v>
      </c>
      <c r="D28" s="29"/>
      <c r="E28" s="28"/>
      <c r="F28" s="58">
        <f t="shared" si="2"/>
        <v>0.1</v>
      </c>
      <c r="G28" s="58">
        <f t="shared" si="2"/>
        <v>0.2</v>
      </c>
      <c r="H28" s="58">
        <f t="shared" si="2"/>
        <v>0.2</v>
      </c>
    </row>
    <row r="29" spans="1:8" ht="327.60000000000002" x14ac:dyDescent="0.3">
      <c r="A29" s="19" t="s">
        <v>103</v>
      </c>
      <c r="B29" s="16" t="s">
        <v>18</v>
      </c>
      <c r="C29" s="16" t="s">
        <v>68</v>
      </c>
      <c r="D29" s="17" t="s">
        <v>21</v>
      </c>
      <c r="E29" s="16" t="s">
        <v>13</v>
      </c>
      <c r="F29" s="62">
        <f>'прил 3_ 2023,2024,2025'!G20</f>
        <v>0.1</v>
      </c>
      <c r="G29" s="62">
        <f>'прил 3_ 2023,2024,2025'!H20</f>
        <v>0.2</v>
      </c>
      <c r="H29" s="62">
        <f>'прил 3_ 2023,2024,2025'!I20</f>
        <v>0.2</v>
      </c>
    </row>
    <row r="30" spans="1:8" ht="15.6" x14ac:dyDescent="0.3">
      <c r="A30" s="15" t="s">
        <v>44</v>
      </c>
      <c r="B30" s="28" t="s">
        <v>11</v>
      </c>
      <c r="C30" s="28"/>
      <c r="D30" s="29"/>
      <c r="E30" s="43"/>
      <c r="F30" s="60">
        <f>F31+F33</f>
        <v>0.5</v>
      </c>
      <c r="G30" s="60">
        <f>G31+G34</f>
        <v>0.5</v>
      </c>
      <c r="H30" s="60">
        <f>H31+H34</f>
        <v>0.5</v>
      </c>
    </row>
    <row r="31" spans="1:8" ht="0.75" customHeight="1" x14ac:dyDescent="0.3">
      <c r="A31" s="42" t="s">
        <v>45</v>
      </c>
      <c r="B31" s="28" t="s">
        <v>11</v>
      </c>
      <c r="C31" s="28" t="s">
        <v>20</v>
      </c>
      <c r="D31" s="29"/>
      <c r="E31" s="43"/>
      <c r="F31" s="60">
        <f>F32</f>
        <v>0</v>
      </c>
      <c r="G31" s="60">
        <f>G32</f>
        <v>0</v>
      </c>
      <c r="H31" s="60">
        <f>H32</f>
        <v>0</v>
      </c>
    </row>
    <row r="32" spans="1:8" ht="218.4" hidden="1" x14ac:dyDescent="0.3">
      <c r="A32" s="26" t="s">
        <v>104</v>
      </c>
      <c r="B32" s="16" t="s">
        <v>11</v>
      </c>
      <c r="C32" s="16" t="s">
        <v>20</v>
      </c>
      <c r="D32" s="17" t="s">
        <v>22</v>
      </c>
      <c r="E32" s="16" t="s">
        <v>13</v>
      </c>
      <c r="F32" s="59">
        <f>'прил 3_ 2023,2024,2025'!G21</f>
        <v>0</v>
      </c>
      <c r="G32" s="59">
        <f>'прил 3_ 2023,2024,2025'!H21</f>
        <v>0</v>
      </c>
      <c r="H32" s="59">
        <f>'прил 3_ 2023,2024,2025'!I21</f>
        <v>0</v>
      </c>
    </row>
    <row r="33" spans="1:8" ht="31.2" x14ac:dyDescent="0.3">
      <c r="A33" s="42" t="s">
        <v>66</v>
      </c>
      <c r="B33" s="28" t="s">
        <v>11</v>
      </c>
      <c r="C33" s="28" t="s">
        <v>64</v>
      </c>
      <c r="D33" s="29"/>
      <c r="E33" s="43"/>
      <c r="F33" s="60">
        <f>F34</f>
        <v>0.5</v>
      </c>
      <c r="G33" s="60">
        <f>G34</f>
        <v>0.5</v>
      </c>
      <c r="H33" s="60">
        <f>H34</f>
        <v>0.5</v>
      </c>
    </row>
    <row r="34" spans="1:8" ht="218.4" x14ac:dyDescent="0.3">
      <c r="A34" s="26" t="s">
        <v>128</v>
      </c>
      <c r="B34" s="16" t="s">
        <v>11</v>
      </c>
      <c r="C34" s="16" t="s">
        <v>64</v>
      </c>
      <c r="D34" s="17" t="s">
        <v>65</v>
      </c>
      <c r="E34" s="16" t="s">
        <v>13</v>
      </c>
      <c r="F34" s="59">
        <f>'прил 3_ 2023,2024,2025'!G22</f>
        <v>0.5</v>
      </c>
      <c r="G34" s="59">
        <f>'прил 3_ 2023,2024,2025'!H22</f>
        <v>0.5</v>
      </c>
      <c r="H34" s="59">
        <f>'прил 3_ 2023,2024,2025'!I22</f>
        <v>0.5</v>
      </c>
    </row>
    <row r="35" spans="1:8" ht="15.6" x14ac:dyDescent="0.3">
      <c r="A35" s="27" t="s">
        <v>46</v>
      </c>
      <c r="B35" s="28" t="s">
        <v>23</v>
      </c>
      <c r="C35" s="28"/>
      <c r="D35" s="29"/>
      <c r="E35" s="43"/>
      <c r="F35" s="60">
        <f>F36+F39</f>
        <v>27544.3</v>
      </c>
      <c r="G35" s="60">
        <f>G36+G39</f>
        <v>71.5</v>
      </c>
      <c r="H35" s="60">
        <f>H39</f>
        <v>71.5</v>
      </c>
    </row>
    <row r="36" spans="1:8" ht="15.6" x14ac:dyDescent="0.3">
      <c r="A36" s="27" t="s">
        <v>87</v>
      </c>
      <c r="B36" s="28" t="s">
        <v>23</v>
      </c>
      <c r="C36" s="28" t="s">
        <v>7</v>
      </c>
      <c r="D36" s="29"/>
      <c r="E36" s="43"/>
      <c r="F36" s="60">
        <f>F37+F38</f>
        <v>27188.3</v>
      </c>
      <c r="G36" s="60">
        <f>G37+G38</f>
        <v>0</v>
      </c>
      <c r="H36" s="60"/>
    </row>
    <row r="37" spans="1:8" ht="234" x14ac:dyDescent="0.3">
      <c r="A37" s="81" t="s">
        <v>106</v>
      </c>
      <c r="B37" s="28" t="s">
        <v>23</v>
      </c>
      <c r="C37" s="28" t="s">
        <v>7</v>
      </c>
      <c r="D37" s="76" t="s">
        <v>88</v>
      </c>
      <c r="E37" s="77" t="s">
        <v>13</v>
      </c>
      <c r="F37" s="60">
        <v>2712.5</v>
      </c>
      <c r="G37" s="79">
        <v>0</v>
      </c>
      <c r="H37" s="60"/>
    </row>
    <row r="38" spans="1:8" ht="218.4" x14ac:dyDescent="0.3">
      <c r="A38" s="81" t="s">
        <v>107</v>
      </c>
      <c r="B38" s="28" t="s">
        <v>23</v>
      </c>
      <c r="C38" s="28" t="s">
        <v>7</v>
      </c>
      <c r="D38" s="76" t="s">
        <v>89</v>
      </c>
      <c r="E38" s="77" t="s">
        <v>13</v>
      </c>
      <c r="F38" s="60">
        <v>24475.8</v>
      </c>
      <c r="G38" s="79">
        <v>0</v>
      </c>
      <c r="H38" s="60"/>
    </row>
    <row r="39" spans="1:8" ht="15.6" x14ac:dyDescent="0.3">
      <c r="A39" s="27" t="s">
        <v>47</v>
      </c>
      <c r="B39" s="28" t="s">
        <v>23</v>
      </c>
      <c r="C39" s="28" t="s">
        <v>18</v>
      </c>
      <c r="D39" s="29"/>
      <c r="E39" s="43"/>
      <c r="F39" s="60">
        <f>SUM(F40:F49)</f>
        <v>356</v>
      </c>
      <c r="G39" s="60">
        <f>SUM(G40:G49)</f>
        <v>71.5</v>
      </c>
      <c r="H39" s="60">
        <f>SUM(H40:H49)</f>
        <v>71.5</v>
      </c>
    </row>
    <row r="40" spans="1:8" ht="187.2" x14ac:dyDescent="0.3">
      <c r="A40" s="26" t="s">
        <v>108</v>
      </c>
      <c r="B40" s="16" t="s">
        <v>23</v>
      </c>
      <c r="C40" s="16" t="s">
        <v>18</v>
      </c>
      <c r="D40" s="17" t="s">
        <v>24</v>
      </c>
      <c r="E40" s="16" t="s">
        <v>13</v>
      </c>
      <c r="F40" s="59">
        <f>'прил 3_ 2023,2024,2025'!G26</f>
        <v>161.4</v>
      </c>
      <c r="G40" s="59">
        <f>'прил 3_ 2023,2024,2025'!H26</f>
        <v>50</v>
      </c>
      <c r="H40" s="59">
        <f>'прил 3_ 2023,2024,2025'!I26</f>
        <v>50</v>
      </c>
    </row>
    <row r="41" spans="1:8" ht="172.5" customHeight="1" x14ac:dyDescent="0.3">
      <c r="A41" s="19" t="s">
        <v>109</v>
      </c>
      <c r="B41" s="16" t="s">
        <v>23</v>
      </c>
      <c r="C41" s="16" t="s">
        <v>18</v>
      </c>
      <c r="D41" s="17" t="s">
        <v>25</v>
      </c>
      <c r="E41" s="16" t="s">
        <v>13</v>
      </c>
      <c r="F41" s="59">
        <f>'прил 3_ 2023,2024,2025'!G27</f>
        <v>1</v>
      </c>
      <c r="G41" s="59">
        <f>'прил 3_ 2023,2024,2025'!H27</f>
        <v>1</v>
      </c>
      <c r="H41" s="59">
        <f>'прил 3_ 2023,2024,2025'!I27</f>
        <v>1</v>
      </c>
    </row>
    <row r="42" spans="1:8" ht="187.2" hidden="1" x14ac:dyDescent="0.3">
      <c r="A42" s="19" t="s">
        <v>110</v>
      </c>
      <c r="B42" s="16" t="s">
        <v>23</v>
      </c>
      <c r="C42" s="16" t="s">
        <v>18</v>
      </c>
      <c r="D42" s="16" t="s">
        <v>26</v>
      </c>
      <c r="E42" s="16" t="s">
        <v>13</v>
      </c>
      <c r="F42" s="59">
        <f>'прил 3_ 2023,2024,2025'!G28</f>
        <v>0</v>
      </c>
      <c r="G42" s="59">
        <f>'прил 3_ 2023,2024,2025'!H28</f>
        <v>0</v>
      </c>
      <c r="H42" s="59">
        <f>'прил 3_ 2023,2024,2025'!I28</f>
        <v>0</v>
      </c>
    </row>
    <row r="43" spans="1:8" ht="187.2" x14ac:dyDescent="0.3">
      <c r="A43" s="19" t="s">
        <v>110</v>
      </c>
      <c r="B43" s="16" t="s">
        <v>23</v>
      </c>
      <c r="C43" s="16" t="s">
        <v>18</v>
      </c>
      <c r="D43" s="16" t="s">
        <v>26</v>
      </c>
      <c r="E43" s="16" t="s">
        <v>14</v>
      </c>
      <c r="F43" s="59">
        <f>'прил 3_ 2023,2024,2025'!G29</f>
        <v>1</v>
      </c>
      <c r="G43" s="59">
        <f>'прил 3_ 2023,2024,2025'!H29</f>
        <v>2</v>
      </c>
      <c r="H43" s="59">
        <f>'прил 3_ 2023,2024,2025'!I29</f>
        <v>2</v>
      </c>
    </row>
    <row r="44" spans="1:8" ht="187.2" x14ac:dyDescent="0.3">
      <c r="A44" s="19" t="s">
        <v>111</v>
      </c>
      <c r="B44" s="16" t="s">
        <v>23</v>
      </c>
      <c r="C44" s="16" t="s">
        <v>18</v>
      </c>
      <c r="D44" s="17" t="s">
        <v>27</v>
      </c>
      <c r="E44" s="16" t="s">
        <v>13</v>
      </c>
      <c r="F44" s="59">
        <f>'прил 3_ 2023,2024,2025'!G30</f>
        <v>0.5</v>
      </c>
      <c r="G44" s="59">
        <f>'прил 3_ 2023,2024,2025'!H30</f>
        <v>1</v>
      </c>
      <c r="H44" s="59">
        <f>'прил 3_ 2023,2024,2025'!I30</f>
        <v>1</v>
      </c>
    </row>
    <row r="45" spans="1:8" ht="187.2" x14ac:dyDescent="0.3">
      <c r="A45" s="19" t="s">
        <v>112</v>
      </c>
      <c r="B45" s="16" t="s">
        <v>23</v>
      </c>
      <c r="C45" s="16" t="s">
        <v>18</v>
      </c>
      <c r="D45" s="17" t="s">
        <v>28</v>
      </c>
      <c r="E45" s="16" t="s">
        <v>13</v>
      </c>
      <c r="F45" s="59">
        <f>'прил 3_ 2023,2024,2025'!G31</f>
        <v>150</v>
      </c>
      <c r="G45" s="59">
        <f>'прил 3_ 2023,2024,2025'!H31</f>
        <v>0.5</v>
      </c>
      <c r="H45" s="59">
        <f>'прил 3_ 2023,2024,2025'!I31</f>
        <v>0.5</v>
      </c>
    </row>
    <row r="46" spans="1:8" ht="202.8" x14ac:dyDescent="0.3">
      <c r="A46" s="26" t="s">
        <v>113</v>
      </c>
      <c r="B46" s="16" t="s">
        <v>23</v>
      </c>
      <c r="C46" s="16" t="s">
        <v>18</v>
      </c>
      <c r="D46" s="17" t="s">
        <v>67</v>
      </c>
      <c r="E46" s="16" t="s">
        <v>13</v>
      </c>
      <c r="F46" s="59">
        <f>'прил 3_ 2023,2024,2025'!G32</f>
        <v>15</v>
      </c>
      <c r="G46" s="59">
        <f>'прил 3_ 2023,2024,2025'!H32</f>
        <v>1</v>
      </c>
      <c r="H46" s="59">
        <f>'прил 3_ 2023,2024,2025'!I32</f>
        <v>1</v>
      </c>
    </row>
    <row r="47" spans="1:8" ht="218.4" x14ac:dyDescent="0.3">
      <c r="A47" s="26" t="s">
        <v>105</v>
      </c>
      <c r="B47" s="16" t="s">
        <v>23</v>
      </c>
      <c r="C47" s="16" t="s">
        <v>18</v>
      </c>
      <c r="D47" s="17" t="s">
        <v>82</v>
      </c>
      <c r="E47" s="16" t="s">
        <v>13</v>
      </c>
      <c r="F47" s="59">
        <f>'прил 3_ 2023,2024,2025'!G25</f>
        <v>25.6</v>
      </c>
      <c r="G47" s="59">
        <f>'прил 3_ 2023,2024,2025'!H25</f>
        <v>15</v>
      </c>
      <c r="H47" s="59">
        <f>'прил 3_ 2023,2024,2025'!I25</f>
        <v>15</v>
      </c>
    </row>
    <row r="48" spans="1:8" ht="265.2" x14ac:dyDescent="0.3">
      <c r="A48" s="26" t="s">
        <v>114</v>
      </c>
      <c r="B48" s="16" t="s">
        <v>23</v>
      </c>
      <c r="C48" s="16" t="s">
        <v>18</v>
      </c>
      <c r="D48" s="17" t="s">
        <v>75</v>
      </c>
      <c r="E48" s="16" t="s">
        <v>13</v>
      </c>
      <c r="F48" s="59">
        <f>'прил 3_ 2023,2024,2025'!G33</f>
        <v>1</v>
      </c>
      <c r="G48" s="59">
        <f>'прил 3_ 2023,2024,2025'!H33</f>
        <v>0.5</v>
      </c>
      <c r="H48" s="59">
        <f>'прил 3_ 2023,2024,2025'!I33</f>
        <v>0.5</v>
      </c>
    </row>
    <row r="49" spans="1:8" ht="215.25" customHeight="1" x14ac:dyDescent="0.3">
      <c r="A49" s="26" t="s">
        <v>115</v>
      </c>
      <c r="B49" s="16" t="s">
        <v>23</v>
      </c>
      <c r="C49" s="16" t="s">
        <v>18</v>
      </c>
      <c r="D49" s="17" t="s">
        <v>90</v>
      </c>
      <c r="E49" s="16" t="s">
        <v>13</v>
      </c>
      <c r="F49" s="59">
        <f>'прил 3_ 2023,2024,2025'!G34</f>
        <v>0.5</v>
      </c>
      <c r="G49" s="59">
        <f>'прил 3_ 2023,2024,2025'!H34</f>
        <v>0.5</v>
      </c>
      <c r="H49" s="59">
        <f>'прил 3_ 2023,2024,2025'!I34</f>
        <v>0.5</v>
      </c>
    </row>
    <row r="50" spans="1:8" ht="31.2" hidden="1" x14ac:dyDescent="0.3">
      <c r="A50" s="27" t="s">
        <v>48</v>
      </c>
      <c r="B50" s="28" t="s">
        <v>34</v>
      </c>
      <c r="C50" s="28"/>
      <c r="D50" s="29"/>
      <c r="E50" s="43"/>
      <c r="F50" s="60">
        <f>F51</f>
        <v>0</v>
      </c>
      <c r="G50" s="60">
        <f>G51</f>
        <v>0</v>
      </c>
      <c r="H50" s="60">
        <f>H51</f>
        <v>0</v>
      </c>
    </row>
    <row r="51" spans="1:8" ht="15.6" hidden="1" x14ac:dyDescent="0.3">
      <c r="A51" s="27" t="s">
        <v>49</v>
      </c>
      <c r="B51" s="28" t="s">
        <v>34</v>
      </c>
      <c r="C51" s="28" t="s">
        <v>7</v>
      </c>
      <c r="D51" s="29"/>
      <c r="E51" s="43"/>
      <c r="F51" s="60">
        <f>SUM(F52:F56)</f>
        <v>0</v>
      </c>
      <c r="G51" s="60">
        <f>SUM(G52:G56)</f>
        <v>0</v>
      </c>
      <c r="H51" s="60">
        <f>SUM(H52:H56)</f>
        <v>0</v>
      </c>
    </row>
    <row r="52" spans="1:8" ht="242.25" hidden="1" customHeight="1" x14ac:dyDescent="0.3">
      <c r="A52" s="22" t="s">
        <v>119</v>
      </c>
      <c r="B52" s="16" t="s">
        <v>34</v>
      </c>
      <c r="C52" s="16" t="s">
        <v>7</v>
      </c>
      <c r="D52" s="16" t="s">
        <v>35</v>
      </c>
      <c r="E52" s="16" t="s">
        <v>10</v>
      </c>
      <c r="F52" s="59">
        <f>'прил 3_ 2023,2024,2025'!G39</f>
        <v>0</v>
      </c>
      <c r="G52" s="59">
        <f>'прил 3_ 2023,2024,2025'!H39</f>
        <v>0</v>
      </c>
      <c r="H52" s="59">
        <f>'прил 3_ 2023,2024,2025'!I39</f>
        <v>0</v>
      </c>
    </row>
    <row r="53" spans="1:8" ht="1.5" hidden="1" customHeight="1" x14ac:dyDescent="0.3">
      <c r="A53" s="22" t="s">
        <v>129</v>
      </c>
      <c r="B53" s="16" t="s">
        <v>34</v>
      </c>
      <c r="C53" s="16" t="s">
        <v>7</v>
      </c>
      <c r="D53" s="16" t="s">
        <v>35</v>
      </c>
      <c r="E53" s="16" t="s">
        <v>13</v>
      </c>
      <c r="F53" s="59">
        <f>'прил 3_ 2023,2024,2025'!G40</f>
        <v>0</v>
      </c>
      <c r="G53" s="59">
        <f>'прил 3_ 2023,2024,2025'!H40</f>
        <v>0</v>
      </c>
      <c r="H53" s="59">
        <f>'прил 3_ 2023,2024,2025'!I40</f>
        <v>0</v>
      </c>
    </row>
    <row r="54" spans="1:8" ht="234" hidden="1" x14ac:dyDescent="0.3">
      <c r="A54" s="22" t="s">
        <v>121</v>
      </c>
      <c r="B54" s="16" t="s">
        <v>34</v>
      </c>
      <c r="C54" s="16" t="s">
        <v>7</v>
      </c>
      <c r="D54" s="16" t="s">
        <v>80</v>
      </c>
      <c r="E54" s="16" t="s">
        <v>13</v>
      </c>
      <c r="F54" s="59">
        <f>'прил 3_ 2023,2024,2025'!G41</f>
        <v>0</v>
      </c>
      <c r="G54" s="59">
        <f>'прил 3_ 2023,2024,2025'!H41</f>
        <v>0</v>
      </c>
      <c r="H54" s="59">
        <f>'прил 3_ 2023,2024,2025'!I41</f>
        <v>0</v>
      </c>
    </row>
    <row r="55" spans="1:8" ht="26.25" hidden="1" customHeight="1" x14ac:dyDescent="0.3">
      <c r="A55" s="22" t="s">
        <v>122</v>
      </c>
      <c r="B55" s="16" t="s">
        <v>34</v>
      </c>
      <c r="C55" s="16" t="s">
        <v>7</v>
      </c>
      <c r="D55" s="16" t="s">
        <v>81</v>
      </c>
      <c r="E55" s="16" t="s">
        <v>13</v>
      </c>
      <c r="F55" s="59">
        <f>'прил 3_ 2023,2024,2025'!G42</f>
        <v>0</v>
      </c>
      <c r="G55" s="59">
        <f>'прил 3_ 2023,2024,2025'!H42</f>
        <v>0</v>
      </c>
      <c r="H55" s="59">
        <f>'прил 3_ 2023,2024,2025'!I42</f>
        <v>0</v>
      </c>
    </row>
    <row r="56" spans="1:8" ht="218.4" hidden="1" x14ac:dyDescent="0.3">
      <c r="A56" s="22" t="s">
        <v>123</v>
      </c>
      <c r="B56" s="16" t="s">
        <v>34</v>
      </c>
      <c r="C56" s="16" t="s">
        <v>7</v>
      </c>
      <c r="D56" s="16" t="s">
        <v>35</v>
      </c>
      <c r="E56" s="16" t="s">
        <v>14</v>
      </c>
      <c r="F56" s="59">
        <f>'прил 3_ 2023,2024,2025'!G43</f>
        <v>0</v>
      </c>
      <c r="G56" s="59">
        <f>'прил 3_ 2023,2024,2025'!H43</f>
        <v>0</v>
      </c>
      <c r="H56" s="59">
        <v>0</v>
      </c>
    </row>
    <row r="57" spans="1:8" ht="15.6" x14ac:dyDescent="0.3">
      <c r="A57" s="15" t="s">
        <v>50</v>
      </c>
      <c r="B57" s="28" t="s">
        <v>29</v>
      </c>
      <c r="C57" s="28"/>
      <c r="D57" s="29"/>
      <c r="E57" s="43"/>
      <c r="F57" s="60">
        <f>F58+F60</f>
        <v>86.7</v>
      </c>
      <c r="G57" s="60">
        <f>G58+G60</f>
        <v>50</v>
      </c>
      <c r="H57" s="60">
        <f>H58+H60</f>
        <v>50</v>
      </c>
    </row>
    <row r="58" spans="1:8" ht="15.6" x14ac:dyDescent="0.3">
      <c r="A58" s="45" t="s">
        <v>51</v>
      </c>
      <c r="B58" s="28" t="s">
        <v>29</v>
      </c>
      <c r="C58" s="28" t="s">
        <v>7</v>
      </c>
      <c r="D58" s="29"/>
      <c r="E58" s="43"/>
      <c r="F58" s="60">
        <f>F59</f>
        <v>86.7</v>
      </c>
      <c r="G58" s="60">
        <f>G59</f>
        <v>50</v>
      </c>
      <c r="H58" s="60">
        <f>H59</f>
        <v>50</v>
      </c>
    </row>
    <row r="59" spans="1:8" ht="343.2" x14ac:dyDescent="0.3">
      <c r="A59" s="19" t="s">
        <v>116</v>
      </c>
      <c r="B59" s="16" t="s">
        <v>29</v>
      </c>
      <c r="C59" s="16" t="s">
        <v>7</v>
      </c>
      <c r="D59" s="17" t="s">
        <v>30</v>
      </c>
      <c r="E59" s="16" t="s">
        <v>31</v>
      </c>
      <c r="F59" s="59">
        <f>'прил 3_ 2023,2024,2025'!G35</f>
        <v>86.7</v>
      </c>
      <c r="G59" s="59">
        <f>'прил 3_ 2023,2024,2025'!H35</f>
        <v>50</v>
      </c>
      <c r="H59" s="59">
        <f>'прил 3_ 2023,2024,2025'!I35</f>
        <v>50</v>
      </c>
    </row>
    <row r="60" spans="1:8" ht="15.6" x14ac:dyDescent="0.3">
      <c r="A60" s="46" t="s">
        <v>52</v>
      </c>
      <c r="B60" s="28" t="s">
        <v>29</v>
      </c>
      <c r="C60" s="28" t="s">
        <v>18</v>
      </c>
      <c r="D60" s="17"/>
      <c r="E60" s="41"/>
      <c r="F60" s="60">
        <f>F61</f>
        <v>0</v>
      </c>
      <c r="G60" s="60">
        <f t="shared" ref="G60:H60" si="3">G61</f>
        <v>0</v>
      </c>
      <c r="H60" s="60">
        <f t="shared" si="3"/>
        <v>0</v>
      </c>
    </row>
    <row r="61" spans="1:8" ht="312" x14ac:dyDescent="0.3">
      <c r="A61" s="26" t="s">
        <v>117</v>
      </c>
      <c r="B61" s="16" t="s">
        <v>29</v>
      </c>
      <c r="C61" s="16" t="s">
        <v>18</v>
      </c>
      <c r="D61" s="17" t="s">
        <v>32</v>
      </c>
      <c r="E61" s="16" t="s">
        <v>31</v>
      </c>
      <c r="F61" s="59">
        <f>'прил 3_ 2023,2024,2025'!G36</f>
        <v>0</v>
      </c>
      <c r="G61" s="59">
        <f>'прил 3_ 2023,2024,2025'!H36</f>
        <v>0</v>
      </c>
      <c r="H61" s="59">
        <f>'прил 3_ 2023,2024,2025'!I36</f>
        <v>0</v>
      </c>
    </row>
    <row r="62" spans="1:8" ht="31.2" x14ac:dyDescent="0.3">
      <c r="A62" s="27" t="s">
        <v>72</v>
      </c>
      <c r="B62" s="28" t="s">
        <v>15</v>
      </c>
      <c r="C62" s="28"/>
      <c r="D62" s="29"/>
      <c r="E62" s="28"/>
      <c r="F62" s="101">
        <f t="shared" ref="F62:H63" si="4">F63</f>
        <v>0.1</v>
      </c>
      <c r="G62" s="60">
        <f t="shared" si="4"/>
        <v>0.1</v>
      </c>
      <c r="H62" s="60">
        <f t="shared" si="4"/>
        <v>0.1</v>
      </c>
    </row>
    <row r="63" spans="1:8" ht="31.2" x14ac:dyDescent="0.3">
      <c r="A63" s="26" t="s">
        <v>73</v>
      </c>
      <c r="B63" s="16" t="s">
        <v>15</v>
      </c>
      <c r="C63" s="16" t="s">
        <v>7</v>
      </c>
      <c r="D63" s="17"/>
      <c r="E63" s="16"/>
      <c r="F63" s="102">
        <f t="shared" si="4"/>
        <v>0.1</v>
      </c>
      <c r="G63" s="59">
        <f t="shared" si="4"/>
        <v>0.1</v>
      </c>
      <c r="H63" s="59">
        <f t="shared" si="4"/>
        <v>0.1</v>
      </c>
    </row>
    <row r="64" spans="1:8" ht="140.4" x14ac:dyDescent="0.3">
      <c r="A64" s="26" t="s">
        <v>118</v>
      </c>
      <c r="B64" s="16" t="s">
        <v>15</v>
      </c>
      <c r="C64" s="16" t="s">
        <v>7</v>
      </c>
      <c r="D64" s="17" t="s">
        <v>74</v>
      </c>
      <c r="E64" s="16" t="s">
        <v>71</v>
      </c>
      <c r="F64" s="102">
        <f>'прил 3_ 2023,2024,2025'!G37</f>
        <v>0.1</v>
      </c>
      <c r="G64" s="59">
        <f>'прил 3_ 2023,2024,2025'!H37</f>
        <v>0.1</v>
      </c>
      <c r="H64" s="59">
        <f>'прил 3_ 2023,2024,2025'!I37</f>
        <v>0.1</v>
      </c>
    </row>
    <row r="65" spans="1:8" ht="16.8" x14ac:dyDescent="0.3">
      <c r="A65" s="30"/>
      <c r="B65" s="32"/>
      <c r="C65" s="32"/>
      <c r="D65" s="33"/>
      <c r="E65" s="32"/>
      <c r="F65" s="34"/>
      <c r="G65" s="34"/>
      <c r="H65" s="34"/>
    </row>
    <row r="66" spans="1:8" ht="16.8" x14ac:dyDescent="0.3">
      <c r="A66" s="117" t="s">
        <v>124</v>
      </c>
      <c r="B66" s="32"/>
      <c r="C66" s="32"/>
      <c r="D66" s="33"/>
      <c r="E66" s="32"/>
      <c r="F66" s="34"/>
      <c r="G66" s="34"/>
      <c r="H66" s="34"/>
    </row>
    <row r="67" spans="1:8" ht="33.6" x14ac:dyDescent="0.3">
      <c r="A67" s="117" t="s">
        <v>125</v>
      </c>
      <c r="B67" s="32"/>
      <c r="C67" s="147" t="s">
        <v>86</v>
      </c>
      <c r="D67" s="147"/>
      <c r="E67" s="147"/>
      <c r="F67" s="147"/>
      <c r="G67" s="147"/>
      <c r="H67" s="90"/>
    </row>
    <row r="68" spans="1:8" ht="16.8" x14ac:dyDescent="0.3">
      <c r="F68" s="37"/>
    </row>
    <row r="69" spans="1:8" ht="16.8" x14ac:dyDescent="0.3">
      <c r="F69" s="37"/>
    </row>
    <row r="70" spans="1:8" ht="16.8" x14ac:dyDescent="0.3">
      <c r="F70" s="37"/>
    </row>
    <row r="71" spans="1:8" x14ac:dyDescent="0.25">
      <c r="F71" s="38"/>
    </row>
    <row r="72" spans="1:8" x14ac:dyDescent="0.25">
      <c r="F72" s="38"/>
    </row>
    <row r="73" spans="1:8" x14ac:dyDescent="0.25">
      <c r="F73" s="38"/>
    </row>
    <row r="74" spans="1:8" x14ac:dyDescent="0.25">
      <c r="F74" s="38"/>
    </row>
    <row r="75" spans="1:8" x14ac:dyDescent="0.25">
      <c r="F75" s="38"/>
    </row>
    <row r="76" spans="1:8" x14ac:dyDescent="0.25">
      <c r="F76" s="38"/>
    </row>
    <row r="77" spans="1:8" x14ac:dyDescent="0.25">
      <c r="F77" s="38"/>
    </row>
    <row r="78" spans="1:8" x14ac:dyDescent="0.25">
      <c r="F78" s="38"/>
    </row>
    <row r="79" spans="1:8" x14ac:dyDescent="0.25">
      <c r="F79" s="38"/>
    </row>
    <row r="80" spans="1:8" x14ac:dyDescent="0.25">
      <c r="F80" s="38"/>
    </row>
    <row r="81" spans="6:6" x14ac:dyDescent="0.25">
      <c r="F81" s="38"/>
    </row>
    <row r="82" spans="6:6" x14ac:dyDescent="0.25">
      <c r="F82" s="38"/>
    </row>
    <row r="83" spans="6:6" x14ac:dyDescent="0.25">
      <c r="F83" s="39"/>
    </row>
    <row r="84" spans="6:6" x14ac:dyDescent="0.25">
      <c r="F84" s="39"/>
    </row>
    <row r="85" spans="6:6" x14ac:dyDescent="0.25">
      <c r="F85" s="39"/>
    </row>
    <row r="86" spans="6:6" x14ac:dyDescent="0.25">
      <c r="F86" s="39"/>
    </row>
    <row r="87" spans="6:6" x14ac:dyDescent="0.25">
      <c r="F87" s="39"/>
    </row>
    <row r="88" spans="6:6" x14ac:dyDescent="0.25">
      <c r="F88" s="39"/>
    </row>
    <row r="89" spans="6:6" x14ac:dyDescent="0.25">
      <c r="F89" s="39"/>
    </row>
    <row r="90" spans="6:6" x14ac:dyDescent="0.25">
      <c r="F90" s="39"/>
    </row>
    <row r="91" spans="6:6" x14ac:dyDescent="0.25">
      <c r="F91" s="39"/>
    </row>
    <row r="92" spans="6:6" x14ac:dyDescent="0.25">
      <c r="F92" s="39"/>
    </row>
    <row r="93" spans="6:6" x14ac:dyDescent="0.25">
      <c r="F93" s="39"/>
    </row>
    <row r="94" spans="6:6" x14ac:dyDescent="0.25">
      <c r="F94" s="39"/>
    </row>
    <row r="95" spans="6:6" x14ac:dyDescent="0.25">
      <c r="F95" s="39"/>
    </row>
    <row r="96" spans="6:6" x14ac:dyDescent="0.25">
      <c r="F96" s="39"/>
    </row>
    <row r="97" spans="6:6" x14ac:dyDescent="0.25">
      <c r="F97" s="39"/>
    </row>
    <row r="98" spans="6:6" x14ac:dyDescent="0.25">
      <c r="F98" s="39"/>
    </row>
    <row r="99" spans="6:6" x14ac:dyDescent="0.25">
      <c r="F99" s="39"/>
    </row>
    <row r="100" spans="6:6" x14ac:dyDescent="0.25">
      <c r="F100" s="39"/>
    </row>
    <row r="101" spans="6:6" x14ac:dyDescent="0.25">
      <c r="F101" s="39"/>
    </row>
    <row r="102" spans="6:6" x14ac:dyDescent="0.25">
      <c r="F102" s="39"/>
    </row>
    <row r="103" spans="6:6" x14ac:dyDescent="0.25">
      <c r="F103" s="39"/>
    </row>
    <row r="104" spans="6:6" x14ac:dyDescent="0.25">
      <c r="F104" s="39"/>
    </row>
    <row r="105" spans="6:6" x14ac:dyDescent="0.25">
      <c r="F105" s="39"/>
    </row>
    <row r="106" spans="6:6" x14ac:dyDescent="0.25">
      <c r="F106" s="39"/>
    </row>
    <row r="107" spans="6:6" x14ac:dyDescent="0.25">
      <c r="F107" s="39"/>
    </row>
    <row r="108" spans="6:6" x14ac:dyDescent="0.25">
      <c r="F108" s="39"/>
    </row>
    <row r="109" spans="6:6" x14ac:dyDescent="0.25">
      <c r="F109" s="39"/>
    </row>
    <row r="110" spans="6:6" x14ac:dyDescent="0.25">
      <c r="F110" s="39"/>
    </row>
    <row r="111" spans="6:6" x14ac:dyDescent="0.25">
      <c r="F111" s="39"/>
    </row>
    <row r="112" spans="6:6" x14ac:dyDescent="0.25">
      <c r="F112" s="39"/>
    </row>
    <row r="113" spans="6:6" x14ac:dyDescent="0.25">
      <c r="F113" s="39"/>
    </row>
    <row r="114" spans="6:6" x14ac:dyDescent="0.25">
      <c r="F114" s="39"/>
    </row>
    <row r="115" spans="6:6" x14ac:dyDescent="0.25">
      <c r="F115" s="39"/>
    </row>
    <row r="116" spans="6:6" x14ac:dyDescent="0.25">
      <c r="F116" s="39"/>
    </row>
    <row r="117" spans="6:6" x14ac:dyDescent="0.25">
      <c r="F117" s="39"/>
    </row>
    <row r="118" spans="6:6" x14ac:dyDescent="0.25">
      <c r="F118" s="39"/>
    </row>
    <row r="119" spans="6:6" x14ac:dyDescent="0.25">
      <c r="F119" s="39"/>
    </row>
    <row r="120" spans="6:6" x14ac:dyDescent="0.25">
      <c r="F120" s="39"/>
    </row>
    <row r="121" spans="6:6" x14ac:dyDescent="0.25">
      <c r="F121" s="39"/>
    </row>
    <row r="122" spans="6:6" x14ac:dyDescent="0.25">
      <c r="F122" s="39"/>
    </row>
    <row r="123" spans="6:6" x14ac:dyDescent="0.25">
      <c r="F123" s="39"/>
    </row>
    <row r="124" spans="6:6" x14ac:dyDescent="0.25">
      <c r="F124" s="39"/>
    </row>
    <row r="125" spans="6:6" x14ac:dyDescent="0.25">
      <c r="F125" s="39"/>
    </row>
    <row r="126" spans="6:6" x14ac:dyDescent="0.25">
      <c r="F126" s="39"/>
    </row>
    <row r="127" spans="6:6" x14ac:dyDescent="0.25">
      <c r="F127" s="39"/>
    </row>
    <row r="128" spans="6:6" x14ac:dyDescent="0.25">
      <c r="F128" s="39"/>
    </row>
    <row r="129" spans="6:6" x14ac:dyDescent="0.25">
      <c r="F129" s="39"/>
    </row>
    <row r="130" spans="6:6" x14ac:dyDescent="0.25">
      <c r="F130" s="39"/>
    </row>
    <row r="131" spans="6:6" x14ac:dyDescent="0.25">
      <c r="F131" s="39"/>
    </row>
    <row r="132" spans="6:6" x14ac:dyDescent="0.25">
      <c r="F132" s="39"/>
    </row>
    <row r="133" spans="6:6" x14ac:dyDescent="0.25">
      <c r="F133" s="39"/>
    </row>
    <row r="134" spans="6:6" x14ac:dyDescent="0.25">
      <c r="F134" s="39"/>
    </row>
    <row r="135" spans="6:6" x14ac:dyDescent="0.25">
      <c r="F135" s="39"/>
    </row>
    <row r="136" spans="6:6" x14ac:dyDescent="0.25">
      <c r="F136" s="39"/>
    </row>
    <row r="137" spans="6:6" x14ac:dyDescent="0.25">
      <c r="F137" s="39"/>
    </row>
    <row r="138" spans="6:6" x14ac:dyDescent="0.25">
      <c r="F138" s="39"/>
    </row>
    <row r="139" spans="6:6" x14ac:dyDescent="0.25">
      <c r="F139" s="39"/>
    </row>
    <row r="140" spans="6:6" x14ac:dyDescent="0.25">
      <c r="F140" s="39"/>
    </row>
    <row r="141" spans="6:6" x14ac:dyDescent="0.25">
      <c r="F141" s="39"/>
    </row>
    <row r="142" spans="6:6" x14ac:dyDescent="0.25">
      <c r="F142" s="39"/>
    </row>
    <row r="143" spans="6:6" x14ac:dyDescent="0.25">
      <c r="F143" s="39"/>
    </row>
    <row r="144" spans="6:6" x14ac:dyDescent="0.25">
      <c r="F144" s="39"/>
    </row>
    <row r="145" spans="6:6" x14ac:dyDescent="0.25">
      <c r="F145" s="39"/>
    </row>
    <row r="146" spans="6:6" x14ac:dyDescent="0.25">
      <c r="F146" s="39"/>
    </row>
    <row r="147" spans="6:6" x14ac:dyDescent="0.25">
      <c r="F147" s="39"/>
    </row>
    <row r="148" spans="6:6" x14ac:dyDescent="0.25">
      <c r="F148" s="39"/>
    </row>
    <row r="149" spans="6:6" x14ac:dyDescent="0.25">
      <c r="F149" s="39"/>
    </row>
    <row r="150" spans="6:6" x14ac:dyDescent="0.25">
      <c r="F150" s="39"/>
    </row>
    <row r="151" spans="6:6" x14ac:dyDescent="0.25">
      <c r="F151" s="39"/>
    </row>
    <row r="152" spans="6:6" x14ac:dyDescent="0.25">
      <c r="F152" s="39"/>
    </row>
    <row r="153" spans="6:6" x14ac:dyDescent="0.25">
      <c r="F153" s="39"/>
    </row>
    <row r="154" spans="6:6" x14ac:dyDescent="0.25">
      <c r="F154" s="39"/>
    </row>
    <row r="155" spans="6:6" x14ac:dyDescent="0.25">
      <c r="F155" s="39"/>
    </row>
    <row r="156" spans="6:6" x14ac:dyDescent="0.25">
      <c r="F156" s="39"/>
    </row>
    <row r="157" spans="6:6" x14ac:dyDescent="0.25">
      <c r="F157" s="39"/>
    </row>
    <row r="158" spans="6:6" x14ac:dyDescent="0.25">
      <c r="F158" s="39"/>
    </row>
    <row r="159" spans="6:6" x14ac:dyDescent="0.25">
      <c r="F159" s="39"/>
    </row>
    <row r="160" spans="6:6" x14ac:dyDescent="0.25">
      <c r="F160" s="39"/>
    </row>
    <row r="161" spans="6:6" x14ac:dyDescent="0.25">
      <c r="F161" s="39"/>
    </row>
    <row r="162" spans="6:6" x14ac:dyDescent="0.25">
      <c r="F162" s="39"/>
    </row>
    <row r="163" spans="6:6" x14ac:dyDescent="0.25">
      <c r="F163" s="39"/>
    </row>
    <row r="164" spans="6:6" x14ac:dyDescent="0.25">
      <c r="F164" s="39"/>
    </row>
    <row r="165" spans="6:6" x14ac:dyDescent="0.25">
      <c r="F165" s="39"/>
    </row>
    <row r="166" spans="6:6" x14ac:dyDescent="0.25">
      <c r="F166" s="39"/>
    </row>
    <row r="167" spans="6:6" x14ac:dyDescent="0.25">
      <c r="F167" s="39"/>
    </row>
    <row r="168" spans="6:6" x14ac:dyDescent="0.25">
      <c r="F168" s="39"/>
    </row>
    <row r="169" spans="6:6" x14ac:dyDescent="0.25">
      <c r="F169" s="39"/>
    </row>
    <row r="170" spans="6:6" x14ac:dyDescent="0.25">
      <c r="F170" s="39"/>
    </row>
    <row r="171" spans="6:6" x14ac:dyDescent="0.25">
      <c r="F171" s="39"/>
    </row>
    <row r="172" spans="6:6" x14ac:dyDescent="0.25">
      <c r="F172" s="39"/>
    </row>
    <row r="173" spans="6:6" x14ac:dyDescent="0.25">
      <c r="F173" s="39"/>
    </row>
    <row r="174" spans="6:6" x14ac:dyDescent="0.25">
      <c r="F174" s="39"/>
    </row>
    <row r="175" spans="6:6" x14ac:dyDescent="0.25">
      <c r="F175" s="39"/>
    </row>
    <row r="176" spans="6:6" x14ac:dyDescent="0.25">
      <c r="F176" s="39"/>
    </row>
    <row r="177" spans="6:6" x14ac:dyDescent="0.25">
      <c r="F177" s="39"/>
    </row>
    <row r="178" spans="6:6" x14ac:dyDescent="0.25">
      <c r="F178" s="39"/>
    </row>
    <row r="179" spans="6:6" x14ac:dyDescent="0.25">
      <c r="F179" s="39"/>
    </row>
    <row r="180" spans="6:6" x14ac:dyDescent="0.25">
      <c r="F180" s="39"/>
    </row>
    <row r="181" spans="6:6" x14ac:dyDescent="0.25">
      <c r="F181" s="39"/>
    </row>
    <row r="182" spans="6:6" x14ac:dyDescent="0.25">
      <c r="F182" s="39"/>
    </row>
    <row r="183" spans="6:6" x14ac:dyDescent="0.25">
      <c r="F183" s="39"/>
    </row>
    <row r="184" spans="6:6" x14ac:dyDescent="0.25">
      <c r="F184" s="39"/>
    </row>
    <row r="185" spans="6:6" x14ac:dyDescent="0.25">
      <c r="F185" s="39"/>
    </row>
    <row r="186" spans="6:6" x14ac:dyDescent="0.25">
      <c r="F186" s="39"/>
    </row>
    <row r="187" spans="6:6" x14ac:dyDescent="0.25">
      <c r="F187" s="39"/>
    </row>
    <row r="188" spans="6:6" x14ac:dyDescent="0.25">
      <c r="F188" s="39"/>
    </row>
    <row r="189" spans="6:6" x14ac:dyDescent="0.25">
      <c r="F189" s="39"/>
    </row>
    <row r="190" spans="6:6" x14ac:dyDescent="0.25">
      <c r="F190" s="39"/>
    </row>
    <row r="191" spans="6:6" x14ac:dyDescent="0.25">
      <c r="F191" s="39"/>
    </row>
    <row r="192" spans="6:6" x14ac:dyDescent="0.25">
      <c r="F192" s="39"/>
    </row>
    <row r="193" spans="6:6" x14ac:dyDescent="0.25">
      <c r="F193" s="39"/>
    </row>
    <row r="194" spans="6:6" x14ac:dyDescent="0.25">
      <c r="F194" s="39"/>
    </row>
    <row r="195" spans="6:6" x14ac:dyDescent="0.25">
      <c r="F195" s="39"/>
    </row>
  </sheetData>
  <mergeCells count="13">
    <mergeCell ref="A3:G3"/>
    <mergeCell ref="A6:A7"/>
    <mergeCell ref="B6:B7"/>
    <mergeCell ref="C2:H2"/>
    <mergeCell ref="C1:E1"/>
    <mergeCell ref="A4:H4"/>
    <mergeCell ref="C67:G67"/>
    <mergeCell ref="H6:H7"/>
    <mergeCell ref="C6:C7"/>
    <mergeCell ref="D6:D7"/>
    <mergeCell ref="E6:E7"/>
    <mergeCell ref="G6:G7"/>
    <mergeCell ref="F6:F7"/>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BreakPreview" topLeftCell="A39" zoomScale="80" zoomScaleSheetLayoutView="80" workbookViewId="0">
      <selection activeCell="J7" sqref="J7"/>
    </sheetView>
  </sheetViews>
  <sheetFormatPr defaultRowHeight="13.2" x14ac:dyDescent="0.25"/>
  <cols>
    <col min="1" max="1" width="3" customWidth="1"/>
    <col min="2" max="2" width="36.5546875" customWidth="1"/>
    <col min="3" max="3" width="15.33203125" customWidth="1"/>
    <col min="4" max="4" width="4.44140625" customWidth="1"/>
    <col min="5" max="5" width="4.33203125" customWidth="1"/>
    <col min="6" max="6" width="4.5546875" customWidth="1"/>
    <col min="7" max="7" width="6.44140625" customWidth="1"/>
    <col min="8" max="8" width="9.5546875" style="48" customWidth="1"/>
    <col min="9" max="9" width="9.33203125" customWidth="1"/>
  </cols>
  <sheetData>
    <row r="1" spans="1:10" ht="16.5" customHeight="1" x14ac:dyDescent="0.3">
      <c r="A1" s="47"/>
      <c r="B1" s="49"/>
      <c r="C1" s="50"/>
      <c r="D1" s="7"/>
      <c r="E1" s="166" t="s">
        <v>147</v>
      </c>
      <c r="F1" s="166"/>
      <c r="G1" s="166"/>
      <c r="H1" s="166"/>
      <c r="I1" s="166"/>
      <c r="J1" s="166"/>
    </row>
    <row r="2" spans="1:10" ht="89.25" customHeight="1" x14ac:dyDescent="0.3">
      <c r="A2" s="47"/>
      <c r="B2" s="49"/>
      <c r="C2" s="50"/>
      <c r="D2" s="8"/>
      <c r="E2" s="167" t="s">
        <v>137</v>
      </c>
      <c r="F2" s="167"/>
      <c r="G2" s="167"/>
      <c r="H2" s="167"/>
      <c r="I2" s="167"/>
      <c r="J2" s="167"/>
    </row>
    <row r="3" spans="1:10" ht="102" customHeight="1" x14ac:dyDescent="0.25">
      <c r="A3" s="165" t="s">
        <v>136</v>
      </c>
      <c r="B3" s="165"/>
      <c r="C3" s="165"/>
      <c r="D3" s="165"/>
      <c r="E3" s="165"/>
      <c r="F3" s="165"/>
      <c r="G3" s="165"/>
      <c r="H3" s="165"/>
      <c r="I3" s="165"/>
      <c r="J3" s="165"/>
    </row>
    <row r="4" spans="1:10" ht="13.8" x14ac:dyDescent="0.25">
      <c r="A4" s="47"/>
      <c r="B4" s="51"/>
      <c r="C4" s="2"/>
      <c r="D4" s="2"/>
      <c r="E4" s="2"/>
      <c r="F4" s="2"/>
      <c r="G4" s="2"/>
      <c r="H4" s="52"/>
      <c r="I4" s="174" t="s">
        <v>83</v>
      </c>
      <c r="J4" s="174"/>
    </row>
    <row r="5" spans="1:10" ht="17.25" customHeight="1" x14ac:dyDescent="0.25">
      <c r="A5" s="170" t="s">
        <v>53</v>
      </c>
      <c r="B5" s="170" t="s">
        <v>54</v>
      </c>
      <c r="C5" s="168" t="s">
        <v>4</v>
      </c>
      <c r="D5" s="168" t="s">
        <v>2</v>
      </c>
      <c r="E5" s="168" t="s">
        <v>3</v>
      </c>
      <c r="F5" s="168" t="s">
        <v>5</v>
      </c>
      <c r="G5" s="168" t="s">
        <v>1</v>
      </c>
      <c r="H5" s="171" t="s">
        <v>84</v>
      </c>
      <c r="I5" s="172"/>
      <c r="J5" s="173"/>
    </row>
    <row r="6" spans="1:10" ht="18.75" customHeight="1" x14ac:dyDescent="0.25">
      <c r="A6" s="170"/>
      <c r="B6" s="170"/>
      <c r="C6" s="168"/>
      <c r="D6" s="168"/>
      <c r="E6" s="168"/>
      <c r="F6" s="168"/>
      <c r="G6" s="168"/>
      <c r="H6" s="111" t="s">
        <v>142</v>
      </c>
      <c r="I6" s="112" t="s">
        <v>141</v>
      </c>
      <c r="J6" s="113" t="s">
        <v>140</v>
      </c>
    </row>
    <row r="7" spans="1:10" ht="93.6" x14ac:dyDescent="0.3">
      <c r="A7" s="53">
        <v>1</v>
      </c>
      <c r="B7" s="93" t="s">
        <v>130</v>
      </c>
      <c r="C7" s="72" t="s">
        <v>55</v>
      </c>
      <c r="D7" s="92"/>
      <c r="E7" s="92"/>
      <c r="F7" s="92"/>
      <c r="G7" s="94"/>
      <c r="H7" s="119">
        <f>H9+H23+H29+H45</f>
        <v>37033.300000000003</v>
      </c>
      <c r="I7" s="176">
        <f t="shared" ref="I7:J7" si="0">I9+I23+I29+I45</f>
        <v>3844.2</v>
      </c>
      <c r="J7" s="176">
        <f t="shared" si="0"/>
        <v>3889.7999999999997</v>
      </c>
    </row>
    <row r="8" spans="1:10" ht="15.6" x14ac:dyDescent="0.3">
      <c r="A8" s="54"/>
      <c r="B8" s="78" t="s">
        <v>56</v>
      </c>
      <c r="C8" s="92"/>
      <c r="D8" s="92"/>
      <c r="E8" s="92"/>
      <c r="F8" s="92"/>
      <c r="G8" s="94"/>
      <c r="H8" s="111"/>
      <c r="I8" s="21"/>
      <c r="J8" s="120"/>
    </row>
    <row r="9" spans="1:10" ht="46.8" x14ac:dyDescent="0.3">
      <c r="A9" s="55">
        <v>1.1000000000000001</v>
      </c>
      <c r="B9" s="93" t="s">
        <v>57</v>
      </c>
      <c r="C9" s="72" t="s">
        <v>58</v>
      </c>
      <c r="D9" s="92"/>
      <c r="E9" s="92"/>
      <c r="F9" s="92"/>
      <c r="G9" s="94"/>
      <c r="H9" s="119">
        <f>H10+H11+H12+H13+H15+H17+H18+H19+H20+H21+H22</f>
        <v>27544.3</v>
      </c>
      <c r="I9" s="119">
        <f>I10+I11+I12+I13+I15+I17+I18+I19+I20+I21+I22</f>
        <v>71.5</v>
      </c>
      <c r="J9" s="124">
        <f>SUM(J12:J22)</f>
        <v>71.5</v>
      </c>
    </row>
    <row r="10" spans="1:10" ht="274.5" customHeight="1" x14ac:dyDescent="0.3">
      <c r="A10" s="54"/>
      <c r="B10" s="81" t="s">
        <v>106</v>
      </c>
      <c r="C10" s="76" t="s">
        <v>88</v>
      </c>
      <c r="D10" s="92" t="s">
        <v>23</v>
      </c>
      <c r="E10" s="92" t="s">
        <v>7</v>
      </c>
      <c r="F10" s="92" t="s">
        <v>13</v>
      </c>
      <c r="G10" s="94" t="s">
        <v>59</v>
      </c>
      <c r="H10" s="111">
        <v>2712.5</v>
      </c>
      <c r="I10" s="125">
        <v>0</v>
      </c>
      <c r="J10" s="126">
        <v>0</v>
      </c>
    </row>
    <row r="11" spans="1:10" ht="308.25" customHeight="1" x14ac:dyDescent="0.3">
      <c r="A11" s="54"/>
      <c r="B11" s="81" t="s">
        <v>131</v>
      </c>
      <c r="C11" s="76" t="s">
        <v>89</v>
      </c>
      <c r="D11" s="92" t="s">
        <v>23</v>
      </c>
      <c r="E11" s="92" t="s">
        <v>7</v>
      </c>
      <c r="F11" s="92" t="s">
        <v>13</v>
      </c>
      <c r="G11" s="94" t="s">
        <v>59</v>
      </c>
      <c r="H11" s="111">
        <v>24475.8</v>
      </c>
      <c r="I11" s="125">
        <v>0</v>
      </c>
      <c r="J11" s="124">
        <v>0</v>
      </c>
    </row>
    <row r="12" spans="1:10" ht="244.5" customHeight="1" x14ac:dyDescent="0.3">
      <c r="A12" s="54"/>
      <c r="B12" s="81" t="s">
        <v>108</v>
      </c>
      <c r="C12" s="76" t="s">
        <v>24</v>
      </c>
      <c r="D12" s="75" t="s">
        <v>23</v>
      </c>
      <c r="E12" s="75" t="s">
        <v>18</v>
      </c>
      <c r="F12" s="75" t="s">
        <v>13</v>
      </c>
      <c r="G12" s="75" t="s">
        <v>59</v>
      </c>
      <c r="H12" s="121">
        <f>'прил 3_ 2023,2024,2025'!G26</f>
        <v>161.4</v>
      </c>
      <c r="I12" s="121">
        <f>'прилож 4_ 2023,2024, 2025'!G40</f>
        <v>50</v>
      </c>
      <c r="J12" s="127">
        <f>'прилож 4_ 2023,2024, 2025'!H40</f>
        <v>50</v>
      </c>
    </row>
    <row r="13" spans="1:10" ht="216" customHeight="1" x14ac:dyDescent="0.3">
      <c r="A13" s="54"/>
      <c r="B13" s="78" t="s">
        <v>109</v>
      </c>
      <c r="C13" s="76" t="s">
        <v>25</v>
      </c>
      <c r="D13" s="75" t="s">
        <v>23</v>
      </c>
      <c r="E13" s="75" t="s">
        <v>18</v>
      </c>
      <c r="F13" s="75" t="s">
        <v>13</v>
      </c>
      <c r="G13" s="75" t="s">
        <v>59</v>
      </c>
      <c r="H13" s="121">
        <f>'прил 3_ 2023,2024,2025'!G27</f>
        <v>1</v>
      </c>
      <c r="I13" s="121">
        <f>'прилож 4_ 2023,2024, 2025'!G41</f>
        <v>1</v>
      </c>
      <c r="J13" s="127">
        <f>'прилож 4_ 2023,2024, 2025'!H41</f>
        <v>1</v>
      </c>
    </row>
    <row r="14" spans="1:10" ht="207.75" hidden="1" customHeight="1" x14ac:dyDescent="0.3">
      <c r="A14" s="54"/>
      <c r="B14" s="81" t="s">
        <v>110</v>
      </c>
      <c r="C14" s="75" t="s">
        <v>26</v>
      </c>
      <c r="D14" s="75" t="s">
        <v>23</v>
      </c>
      <c r="E14" s="75" t="s">
        <v>18</v>
      </c>
      <c r="F14" s="75" t="s">
        <v>13</v>
      </c>
      <c r="G14" s="75" t="s">
        <v>59</v>
      </c>
      <c r="H14" s="121">
        <f>'прил 3_ 2023,2024,2025'!G28</f>
        <v>0</v>
      </c>
      <c r="I14" s="121">
        <f>'прилож 4_ 2023,2024, 2025'!G42</f>
        <v>0</v>
      </c>
      <c r="J14" s="127">
        <f>'прилож 4_ 2023,2024, 2025'!H42</f>
        <v>0</v>
      </c>
    </row>
    <row r="15" spans="1:10" ht="198.75" customHeight="1" x14ac:dyDescent="0.3">
      <c r="A15" s="54"/>
      <c r="B15" s="78" t="s">
        <v>110</v>
      </c>
      <c r="C15" s="75" t="s">
        <v>26</v>
      </c>
      <c r="D15" s="75" t="s">
        <v>23</v>
      </c>
      <c r="E15" s="75" t="s">
        <v>18</v>
      </c>
      <c r="F15" s="75" t="s">
        <v>14</v>
      </c>
      <c r="G15" s="75" t="s">
        <v>59</v>
      </c>
      <c r="H15" s="121">
        <f>'прил 3_ 2023,2024,2025'!G29</f>
        <v>1</v>
      </c>
      <c r="I15" s="121">
        <f>'прилож 4_ 2023,2024, 2025'!G43</f>
        <v>2</v>
      </c>
      <c r="J15" s="127">
        <f>'прилож 4_ 2023,2024, 2025'!H43</f>
        <v>2</v>
      </c>
    </row>
    <row r="16" spans="1:10" ht="259.5" customHeight="1" x14ac:dyDescent="0.3">
      <c r="A16" s="54"/>
      <c r="B16" s="81" t="s">
        <v>104</v>
      </c>
      <c r="C16" s="76" t="s">
        <v>22</v>
      </c>
      <c r="D16" s="75" t="s">
        <v>11</v>
      </c>
      <c r="E16" s="75" t="s">
        <v>20</v>
      </c>
      <c r="F16" s="75" t="s">
        <v>13</v>
      </c>
      <c r="G16" s="75" t="s">
        <v>59</v>
      </c>
      <c r="H16" s="121">
        <f>'прил 3_ 2023,2024,2025'!G21</f>
        <v>0</v>
      </c>
      <c r="I16" s="121">
        <f>'прилож 4_ 2023,2024, 2025'!G32</f>
        <v>0</v>
      </c>
      <c r="J16" s="127">
        <f>'прилож 4_ 2023,2024, 2025'!H32</f>
        <v>0</v>
      </c>
    </row>
    <row r="17" spans="1:10" ht="278.25" customHeight="1" x14ac:dyDescent="0.3">
      <c r="A17" s="54"/>
      <c r="B17" s="81" t="s">
        <v>132</v>
      </c>
      <c r="C17" s="76" t="s">
        <v>65</v>
      </c>
      <c r="D17" s="75" t="s">
        <v>11</v>
      </c>
      <c r="E17" s="75" t="s">
        <v>64</v>
      </c>
      <c r="F17" s="75" t="s">
        <v>13</v>
      </c>
      <c r="G17" s="75" t="s">
        <v>59</v>
      </c>
      <c r="H17" s="121">
        <f>'прил 3_ 2023,2024,2025'!G22</f>
        <v>0.5</v>
      </c>
      <c r="I17" s="121">
        <f>'прил 3_ 2023,2024,2025'!H22</f>
        <v>0.5</v>
      </c>
      <c r="J17" s="127">
        <f>'прил 3_ 2023,2024,2025'!I22</f>
        <v>0.5</v>
      </c>
    </row>
    <row r="18" spans="1:10" ht="214.5" customHeight="1" x14ac:dyDescent="0.3">
      <c r="A18" s="54"/>
      <c r="B18" s="78" t="s">
        <v>111</v>
      </c>
      <c r="C18" s="76" t="s">
        <v>27</v>
      </c>
      <c r="D18" s="75" t="s">
        <v>23</v>
      </c>
      <c r="E18" s="75" t="s">
        <v>18</v>
      </c>
      <c r="F18" s="75" t="s">
        <v>13</v>
      </c>
      <c r="G18" s="75" t="s">
        <v>59</v>
      </c>
      <c r="H18" s="121">
        <f>'прил 3_ 2023,2024,2025'!G30</f>
        <v>0.5</v>
      </c>
      <c r="I18" s="121">
        <f>'прилож 4_ 2023,2024, 2025'!G44</f>
        <v>1</v>
      </c>
      <c r="J18" s="127">
        <f>'прилож 4_ 2023,2024, 2025'!H44</f>
        <v>1</v>
      </c>
    </row>
    <row r="19" spans="1:10" ht="238.5" customHeight="1" x14ac:dyDescent="0.3">
      <c r="A19" s="54"/>
      <c r="B19" s="81" t="s">
        <v>113</v>
      </c>
      <c r="C19" s="76" t="s">
        <v>67</v>
      </c>
      <c r="D19" s="75" t="s">
        <v>23</v>
      </c>
      <c r="E19" s="75" t="s">
        <v>18</v>
      </c>
      <c r="F19" s="75" t="s">
        <v>13</v>
      </c>
      <c r="G19" s="75" t="s">
        <v>59</v>
      </c>
      <c r="H19" s="121">
        <f>'прил 3_ 2023,2024,2025'!G32</f>
        <v>15</v>
      </c>
      <c r="I19" s="121">
        <f>'прил 3_ 2023,2024,2025'!H32</f>
        <v>1</v>
      </c>
      <c r="J19" s="127">
        <f>'прил 3_ 2023,2024,2025'!I32</f>
        <v>1</v>
      </c>
    </row>
    <row r="20" spans="1:10" ht="209.25" customHeight="1" x14ac:dyDescent="0.3">
      <c r="A20" s="54"/>
      <c r="B20" s="78" t="s">
        <v>112</v>
      </c>
      <c r="C20" s="76" t="s">
        <v>28</v>
      </c>
      <c r="D20" s="75" t="s">
        <v>23</v>
      </c>
      <c r="E20" s="75" t="s">
        <v>18</v>
      </c>
      <c r="F20" s="75" t="s">
        <v>13</v>
      </c>
      <c r="G20" s="75" t="s">
        <v>59</v>
      </c>
      <c r="H20" s="121">
        <f>'прил 3_ 2023,2024,2025'!G31</f>
        <v>150</v>
      </c>
      <c r="I20" s="121">
        <f>'прил 3_ 2023,2024,2025'!H31</f>
        <v>0.5</v>
      </c>
      <c r="J20" s="127">
        <f>'прил 3_ 2023,2024,2025'!I31</f>
        <v>0.5</v>
      </c>
    </row>
    <row r="21" spans="1:10" ht="285" customHeight="1" x14ac:dyDescent="0.3">
      <c r="A21" s="54"/>
      <c r="B21" s="81" t="s">
        <v>132</v>
      </c>
      <c r="C21" s="76" t="s">
        <v>82</v>
      </c>
      <c r="D21" s="75" t="s">
        <v>23</v>
      </c>
      <c r="E21" s="75" t="s">
        <v>18</v>
      </c>
      <c r="F21" s="75" t="s">
        <v>13</v>
      </c>
      <c r="G21" s="75" t="s">
        <v>59</v>
      </c>
      <c r="H21" s="121">
        <f>'прил 3_ 2023,2024,2025'!G25</f>
        <v>25.6</v>
      </c>
      <c r="I21" s="121">
        <f>'прил 3_ 2023,2024,2025'!H25</f>
        <v>15</v>
      </c>
      <c r="J21" s="127">
        <f>'прил 3_ 2023,2024,2025'!I25</f>
        <v>15</v>
      </c>
    </row>
    <row r="22" spans="1:10" ht="255" customHeight="1" x14ac:dyDescent="0.3">
      <c r="A22" s="54"/>
      <c r="B22" s="78" t="s">
        <v>114</v>
      </c>
      <c r="C22" s="76" t="s">
        <v>75</v>
      </c>
      <c r="D22" s="75" t="s">
        <v>23</v>
      </c>
      <c r="E22" s="75" t="s">
        <v>18</v>
      </c>
      <c r="F22" s="75" t="s">
        <v>13</v>
      </c>
      <c r="G22" s="75" t="s">
        <v>59</v>
      </c>
      <c r="H22" s="121">
        <f>'прил 3_ 2023,2024,2025'!G33</f>
        <v>1</v>
      </c>
      <c r="I22" s="121">
        <f>'прил 3_ 2023,2024,2025'!H33</f>
        <v>0.5</v>
      </c>
      <c r="J22" s="127">
        <f>'прил 3_ 2023,2024,2025'!I33</f>
        <v>0.5</v>
      </c>
    </row>
    <row r="23" spans="1:10" ht="45" hidden="1" customHeight="1" x14ac:dyDescent="0.3">
      <c r="A23" s="54">
        <v>1.2</v>
      </c>
      <c r="B23" s="86" t="s">
        <v>133</v>
      </c>
      <c r="C23" s="88" t="s">
        <v>60</v>
      </c>
      <c r="D23" s="75"/>
      <c r="E23" s="75"/>
      <c r="F23" s="75"/>
      <c r="G23" s="75"/>
      <c r="H23" s="122">
        <f>SUM(H24:H28)</f>
        <v>0</v>
      </c>
      <c r="I23" s="122">
        <f>SUM(I24:I28)</f>
        <v>0</v>
      </c>
      <c r="J23" s="128">
        <f>SUM(J24:J28)</f>
        <v>0</v>
      </c>
    </row>
    <row r="24" spans="1:10" ht="60.75" hidden="1" customHeight="1" x14ac:dyDescent="0.3">
      <c r="A24" s="54"/>
      <c r="B24" s="80" t="s">
        <v>119</v>
      </c>
      <c r="C24" s="75" t="s">
        <v>35</v>
      </c>
      <c r="D24" s="75" t="s">
        <v>34</v>
      </c>
      <c r="E24" s="75" t="s">
        <v>7</v>
      </c>
      <c r="F24" s="75" t="s">
        <v>10</v>
      </c>
      <c r="G24" s="75" t="s">
        <v>61</v>
      </c>
      <c r="H24" s="111">
        <f>'прил 3_ 2023,2024,2025'!G39</f>
        <v>0</v>
      </c>
      <c r="I24" s="111">
        <f>'прилож 4_ 2023,2024, 2025'!G52</f>
        <v>0</v>
      </c>
      <c r="J24" s="126">
        <f>'прилож 4_ 2023,2024, 2025'!H52</f>
        <v>0</v>
      </c>
    </row>
    <row r="25" spans="1:10" ht="28.5" hidden="1" customHeight="1" x14ac:dyDescent="0.3">
      <c r="A25" s="54"/>
      <c r="B25" s="80" t="s">
        <v>129</v>
      </c>
      <c r="C25" s="75" t="s">
        <v>35</v>
      </c>
      <c r="D25" s="75" t="s">
        <v>34</v>
      </c>
      <c r="E25" s="75" t="s">
        <v>7</v>
      </c>
      <c r="F25" s="75" t="s">
        <v>13</v>
      </c>
      <c r="G25" s="75" t="s">
        <v>61</v>
      </c>
      <c r="H25" s="111">
        <f>'прил 3_ 2023,2024,2025'!G40</f>
        <v>0</v>
      </c>
      <c r="I25" s="111">
        <f>'прилож 4_ 2023,2024, 2025'!G53</f>
        <v>0</v>
      </c>
      <c r="J25" s="126">
        <f>'прилож 4_ 2023,2024, 2025'!H53</f>
        <v>0</v>
      </c>
    </row>
    <row r="26" spans="1:10" ht="312" hidden="1" x14ac:dyDescent="0.3">
      <c r="A26" s="54"/>
      <c r="B26" s="80" t="s">
        <v>121</v>
      </c>
      <c r="C26" s="75" t="s">
        <v>80</v>
      </c>
      <c r="D26" s="75" t="s">
        <v>34</v>
      </c>
      <c r="E26" s="75" t="s">
        <v>7</v>
      </c>
      <c r="F26" s="75" t="s">
        <v>13</v>
      </c>
      <c r="G26" s="75" t="s">
        <v>61</v>
      </c>
      <c r="H26" s="111">
        <f>'прил 3_ 2023,2024,2025'!G41</f>
        <v>0</v>
      </c>
      <c r="I26" s="111">
        <f>'прил 3_ 2023,2024,2025'!H41</f>
        <v>0</v>
      </c>
      <c r="J26" s="126">
        <f>'прил 3_ 2023,2024,2025'!I41</f>
        <v>0</v>
      </c>
    </row>
    <row r="27" spans="1:10" ht="312" hidden="1" x14ac:dyDescent="0.3">
      <c r="A27" s="54"/>
      <c r="B27" s="80" t="s">
        <v>122</v>
      </c>
      <c r="C27" s="75" t="s">
        <v>81</v>
      </c>
      <c r="D27" s="75" t="s">
        <v>34</v>
      </c>
      <c r="E27" s="75" t="s">
        <v>7</v>
      </c>
      <c r="F27" s="75" t="s">
        <v>13</v>
      </c>
      <c r="G27" s="75" t="s">
        <v>61</v>
      </c>
      <c r="H27" s="111">
        <f>'прил 3_ 2023,2024,2025'!G42</f>
        <v>0</v>
      </c>
      <c r="I27" s="111">
        <f>'прил 3_ 2023,2024,2025'!H42</f>
        <v>0</v>
      </c>
      <c r="J27" s="126">
        <f>'прил 3_ 2023,2024,2025'!I42</f>
        <v>0</v>
      </c>
    </row>
    <row r="28" spans="1:10" ht="136.5" hidden="1" customHeight="1" x14ac:dyDescent="0.3">
      <c r="A28" s="54"/>
      <c r="B28" s="80" t="s">
        <v>123</v>
      </c>
      <c r="C28" s="75" t="s">
        <v>35</v>
      </c>
      <c r="D28" s="75" t="s">
        <v>34</v>
      </c>
      <c r="E28" s="75" t="s">
        <v>7</v>
      </c>
      <c r="F28" s="75" t="s">
        <v>14</v>
      </c>
      <c r="G28" s="75" t="s">
        <v>61</v>
      </c>
      <c r="H28" s="111">
        <f>'прил 3_ 2023,2024,2025'!G43</f>
        <v>0</v>
      </c>
      <c r="I28" s="111">
        <f>'прилож 4_ 2023,2024, 2025'!G56</f>
        <v>0</v>
      </c>
      <c r="J28" s="126">
        <f>'прилож 4_ 2023,2024, 2025'!H56</f>
        <v>0</v>
      </c>
    </row>
    <row r="29" spans="1:10" ht="46.8" x14ac:dyDescent="0.3">
      <c r="A29" s="54">
        <v>1.3</v>
      </c>
      <c r="B29" s="74" t="s">
        <v>62</v>
      </c>
      <c r="C29" s="88" t="s">
        <v>63</v>
      </c>
      <c r="D29" s="75"/>
      <c r="E29" s="75"/>
      <c r="F29" s="75"/>
      <c r="G29" s="75"/>
      <c r="H29" s="122">
        <f>SUM(H30:H43)+H44</f>
        <v>9488.5</v>
      </c>
      <c r="I29" s="122">
        <f>SUM(I30:I44)</f>
        <v>3772.2</v>
      </c>
      <c r="J29" s="128">
        <f>SUM(J30:J44)</f>
        <v>3817.7999999999997</v>
      </c>
    </row>
    <row r="30" spans="1:10" ht="335.25" customHeight="1" x14ac:dyDescent="0.3">
      <c r="A30" s="54"/>
      <c r="B30" s="78" t="s">
        <v>126</v>
      </c>
      <c r="C30" s="76" t="s">
        <v>9</v>
      </c>
      <c r="D30" s="75" t="s">
        <v>7</v>
      </c>
      <c r="E30" s="75" t="s">
        <v>8</v>
      </c>
      <c r="F30" s="75" t="s">
        <v>10</v>
      </c>
      <c r="G30" s="75" t="s">
        <v>59</v>
      </c>
      <c r="H30" s="121">
        <f>'прил 3_ 2023,2024,2025'!G9</f>
        <v>860.4</v>
      </c>
      <c r="I30" s="121">
        <f>'прилож 4_ 2023,2024, 2025'!G11</f>
        <v>419.8</v>
      </c>
      <c r="J30" s="127">
        <f>'прилож 4_ 2023,2024, 2025'!H11</f>
        <v>419.8</v>
      </c>
    </row>
    <row r="31" spans="1:10" ht="132" customHeight="1" x14ac:dyDescent="0.3">
      <c r="A31" s="54"/>
      <c r="B31" s="80" t="s">
        <v>93</v>
      </c>
      <c r="C31" s="76" t="s">
        <v>12</v>
      </c>
      <c r="D31" s="75" t="s">
        <v>7</v>
      </c>
      <c r="E31" s="75" t="s">
        <v>11</v>
      </c>
      <c r="F31" s="75" t="s">
        <v>10</v>
      </c>
      <c r="G31" s="75" t="s">
        <v>59</v>
      </c>
      <c r="H31" s="121">
        <f>'прил 3_ 2023,2024,2025'!G10</f>
        <v>1262.4000000000001</v>
      </c>
      <c r="I31" s="121">
        <f>'прилож 4_ 2023,2024, 2025'!G13</f>
        <v>507.7</v>
      </c>
      <c r="J31" s="127">
        <f>'прилож 4_ 2023,2024, 2025'!H13</f>
        <v>442</v>
      </c>
    </row>
    <row r="32" spans="1:10" ht="243" customHeight="1" x14ac:dyDescent="0.3">
      <c r="A32" s="54"/>
      <c r="B32" s="80" t="s">
        <v>127</v>
      </c>
      <c r="C32" s="76" t="s">
        <v>12</v>
      </c>
      <c r="D32" s="75" t="s">
        <v>7</v>
      </c>
      <c r="E32" s="75" t="s">
        <v>11</v>
      </c>
      <c r="F32" s="75" t="s">
        <v>13</v>
      </c>
      <c r="G32" s="75" t="s">
        <v>59</v>
      </c>
      <c r="H32" s="121">
        <f>'прил 3_ 2023,2024,2025'!G11</f>
        <v>851.7</v>
      </c>
      <c r="I32" s="121">
        <f>'прилож 4_ 2023,2024, 2025'!G14</f>
        <v>167</v>
      </c>
      <c r="J32" s="127">
        <f>'прилож 4_ 2023,2024, 2025'!H14</f>
        <v>240.6</v>
      </c>
    </row>
    <row r="33" spans="1:10" ht="222" customHeight="1" x14ac:dyDescent="0.3">
      <c r="A33" s="54"/>
      <c r="B33" s="81" t="s">
        <v>95</v>
      </c>
      <c r="C33" s="76" t="s">
        <v>12</v>
      </c>
      <c r="D33" s="75" t="s">
        <v>7</v>
      </c>
      <c r="E33" s="75" t="s">
        <v>11</v>
      </c>
      <c r="F33" s="75" t="s">
        <v>14</v>
      </c>
      <c r="G33" s="75" t="s">
        <v>59</v>
      </c>
      <c r="H33" s="121">
        <f>'прил 3_ 2023,2024,2025'!G12</f>
        <v>1</v>
      </c>
      <c r="I33" s="121">
        <f>'прилож 4_ 2023,2024, 2025'!G15</f>
        <v>1</v>
      </c>
      <c r="J33" s="127">
        <f>'прилож 4_ 2023,2024, 2025'!H15</f>
        <v>1</v>
      </c>
    </row>
    <row r="34" spans="1:10" ht="187.2" hidden="1" x14ac:dyDescent="0.3">
      <c r="A34" s="54"/>
      <c r="B34" s="80" t="s">
        <v>96</v>
      </c>
      <c r="C34" s="84" t="s">
        <v>77</v>
      </c>
      <c r="D34" s="83" t="s">
        <v>7</v>
      </c>
      <c r="E34" s="83" t="s">
        <v>76</v>
      </c>
      <c r="F34" s="83" t="s">
        <v>14</v>
      </c>
      <c r="G34" s="75" t="s">
        <v>59</v>
      </c>
      <c r="H34" s="121">
        <f>'прил 3_ 2023,2024,2025'!G13</f>
        <v>0</v>
      </c>
      <c r="I34" s="121">
        <f>'прил 3_ 2023,2024,2025'!H13</f>
        <v>0</v>
      </c>
      <c r="J34" s="127">
        <f>'прил 3_ 2023,2024,2025'!I13</f>
        <v>0</v>
      </c>
    </row>
    <row r="35" spans="1:10" ht="1.5" hidden="1" customHeight="1" x14ac:dyDescent="0.3">
      <c r="A35" s="54"/>
      <c r="B35" s="80" t="s">
        <v>97</v>
      </c>
      <c r="C35" s="84" t="s">
        <v>78</v>
      </c>
      <c r="D35" s="83" t="s">
        <v>7</v>
      </c>
      <c r="E35" s="83" t="s">
        <v>76</v>
      </c>
      <c r="F35" s="83" t="s">
        <v>14</v>
      </c>
      <c r="G35" s="75" t="s">
        <v>59</v>
      </c>
      <c r="H35" s="121">
        <f>'прил 3_ 2023,2024,2025'!G14</f>
        <v>0</v>
      </c>
      <c r="I35" s="121">
        <f>'прил 3_ 2023,2024,2025'!H14</f>
        <v>0</v>
      </c>
      <c r="J35" s="127">
        <f>'прил 3_ 2023,2024,2025'!I14</f>
        <v>0</v>
      </c>
    </row>
    <row r="36" spans="1:10" ht="382.5" customHeight="1" x14ac:dyDescent="0.3">
      <c r="A36" s="54"/>
      <c r="B36" s="80" t="s">
        <v>98</v>
      </c>
      <c r="C36" s="84" t="s">
        <v>16</v>
      </c>
      <c r="D36" s="83" t="s">
        <v>7</v>
      </c>
      <c r="E36" s="83" t="s">
        <v>15</v>
      </c>
      <c r="F36" s="83" t="s">
        <v>13</v>
      </c>
      <c r="G36" s="75" t="s">
        <v>59</v>
      </c>
      <c r="H36" s="121">
        <f>'прил 3_ 2023,2024,2025'!G15</f>
        <v>9.1999999999999993</v>
      </c>
      <c r="I36" s="121">
        <f>'прилож 4_ 2023,2024, 2025'!G20</f>
        <v>1.7</v>
      </c>
      <c r="J36" s="127">
        <f>'прилож 4_ 2023,2024, 2025'!H20</f>
        <v>3.2</v>
      </c>
    </row>
    <row r="37" spans="1:10" ht="354.75" customHeight="1" x14ac:dyDescent="0.3">
      <c r="A37" s="54"/>
      <c r="B37" s="81" t="s">
        <v>99</v>
      </c>
      <c r="C37" s="76" t="s">
        <v>16</v>
      </c>
      <c r="D37" s="75" t="s">
        <v>7</v>
      </c>
      <c r="E37" s="75" t="s">
        <v>15</v>
      </c>
      <c r="F37" s="75" t="s">
        <v>17</v>
      </c>
      <c r="G37" s="95" t="s">
        <v>59</v>
      </c>
      <c r="H37" s="121">
        <f>'прил 3_ 2023,2024,2025'!G16</f>
        <v>6303.6</v>
      </c>
      <c r="I37" s="121">
        <f>'прилож 4_ 2023,2024, 2025'!G21</f>
        <v>2506.3000000000002</v>
      </c>
      <c r="J37" s="127">
        <f>'прилож 4_ 2023,2024, 2025'!H21</f>
        <v>2538.1999999999998</v>
      </c>
    </row>
    <row r="38" spans="1:10" ht="274.5" customHeight="1" x14ac:dyDescent="0.25">
      <c r="A38" s="56"/>
      <c r="B38" s="81" t="s">
        <v>100</v>
      </c>
      <c r="C38" s="76" t="s">
        <v>16</v>
      </c>
      <c r="D38" s="75" t="s">
        <v>7</v>
      </c>
      <c r="E38" s="75" t="s">
        <v>15</v>
      </c>
      <c r="F38" s="75" t="s">
        <v>14</v>
      </c>
      <c r="G38" s="96">
        <v>914</v>
      </c>
      <c r="H38" s="121">
        <f>'прил 3_ 2023,2024,2025'!G17</f>
        <v>0</v>
      </c>
      <c r="I38" s="121">
        <f>'прилож 4_ 2023,2024, 2025'!G22</f>
        <v>0</v>
      </c>
      <c r="J38" s="127">
        <f>'прилож 4_ 2023,2024, 2025'!H22</f>
        <v>0</v>
      </c>
    </row>
    <row r="39" spans="1:10" ht="384.75" customHeight="1" x14ac:dyDescent="0.3">
      <c r="A39" s="54"/>
      <c r="B39" s="80" t="s">
        <v>101</v>
      </c>
      <c r="C39" s="76" t="s">
        <v>19</v>
      </c>
      <c r="D39" s="75" t="s">
        <v>8</v>
      </c>
      <c r="E39" s="75" t="s">
        <v>18</v>
      </c>
      <c r="F39" s="75" t="s">
        <v>10</v>
      </c>
      <c r="G39" s="97" t="s">
        <v>59</v>
      </c>
      <c r="H39" s="123">
        <f>'прил 3_ 2023,2024,2025'!G18</f>
        <v>104.9</v>
      </c>
      <c r="I39" s="123">
        <f>'прилож 4_ 2023,2024, 2025'!G25</f>
        <v>110</v>
      </c>
      <c r="J39" s="129">
        <f>'прилож 4_ 2023,2024, 2025'!H25</f>
        <v>114.3</v>
      </c>
    </row>
    <row r="40" spans="1:10" ht="319.5" customHeight="1" x14ac:dyDescent="0.3">
      <c r="A40" s="54"/>
      <c r="B40" s="80" t="s">
        <v>102</v>
      </c>
      <c r="C40" s="76" t="s">
        <v>19</v>
      </c>
      <c r="D40" s="75" t="s">
        <v>8</v>
      </c>
      <c r="E40" s="75" t="s">
        <v>18</v>
      </c>
      <c r="F40" s="75" t="s">
        <v>13</v>
      </c>
      <c r="G40" s="75" t="s">
        <v>59</v>
      </c>
      <c r="H40" s="123">
        <f>'прил 3_ 2023,2024,2025'!G19</f>
        <v>8.4</v>
      </c>
      <c r="I40" s="123">
        <f>'прилож 4_ 2023,2024, 2025'!G26</f>
        <v>8.4</v>
      </c>
      <c r="J40" s="129">
        <f>'прилож 4_ 2023,2024, 2025'!H26</f>
        <v>8.4</v>
      </c>
    </row>
    <row r="41" spans="1:10" ht="345.75" customHeight="1" x14ac:dyDescent="0.3">
      <c r="A41" s="54"/>
      <c r="B41" s="78" t="s">
        <v>103</v>
      </c>
      <c r="C41" s="76" t="s">
        <v>21</v>
      </c>
      <c r="D41" s="75" t="s">
        <v>18</v>
      </c>
      <c r="E41" s="75" t="s">
        <v>68</v>
      </c>
      <c r="F41" s="75" t="s">
        <v>13</v>
      </c>
      <c r="G41" s="75" t="s">
        <v>59</v>
      </c>
      <c r="H41" s="121">
        <f>'прил 3_ 2023,2024,2025'!G20</f>
        <v>0.1</v>
      </c>
      <c r="I41" s="121">
        <f>'прил 3_ 2023,2024,2025'!H20</f>
        <v>0.2</v>
      </c>
      <c r="J41" s="127">
        <f>'прил 3_ 2023,2024,2025'!I20</f>
        <v>0.2</v>
      </c>
    </row>
    <row r="42" spans="1:10" ht="319.5" customHeight="1" x14ac:dyDescent="0.3">
      <c r="A42" s="54"/>
      <c r="B42" s="78" t="s">
        <v>116</v>
      </c>
      <c r="C42" s="76" t="s">
        <v>30</v>
      </c>
      <c r="D42" s="75" t="s">
        <v>29</v>
      </c>
      <c r="E42" s="75" t="s">
        <v>7</v>
      </c>
      <c r="F42" s="75" t="s">
        <v>31</v>
      </c>
      <c r="G42" s="75" t="s">
        <v>59</v>
      </c>
      <c r="H42" s="121">
        <f>'прил 3_ 2023,2024,2025'!G35</f>
        <v>86.7</v>
      </c>
      <c r="I42" s="121">
        <f>'прилож 4_ 2023,2024, 2025'!G59</f>
        <v>50</v>
      </c>
      <c r="J42" s="127">
        <f>'прилож 4_ 2023,2024, 2025'!H59</f>
        <v>50</v>
      </c>
    </row>
    <row r="43" spans="1:10" ht="1.5" hidden="1" customHeight="1" x14ac:dyDescent="0.3">
      <c r="A43" s="55"/>
      <c r="B43" s="81" t="s">
        <v>117</v>
      </c>
      <c r="C43" s="76" t="s">
        <v>32</v>
      </c>
      <c r="D43" s="75" t="s">
        <v>29</v>
      </c>
      <c r="E43" s="75" t="s">
        <v>18</v>
      </c>
      <c r="F43" s="75" t="s">
        <v>31</v>
      </c>
      <c r="G43" s="75" t="s">
        <v>59</v>
      </c>
      <c r="H43" s="121">
        <f>'прил 3_ 2023,2024,2025'!G36</f>
        <v>0</v>
      </c>
      <c r="I43" s="121">
        <f>'прил 3_ 2023,2024,2025'!H36</f>
        <v>0</v>
      </c>
      <c r="J43" s="127">
        <f>'прил 3_ 2023,2024,2025'!I36</f>
        <v>0</v>
      </c>
    </row>
    <row r="44" spans="1:10" ht="172.5" customHeight="1" x14ac:dyDescent="0.3">
      <c r="A44" s="55"/>
      <c r="B44" s="81" t="s">
        <v>118</v>
      </c>
      <c r="C44" s="99" t="s">
        <v>74</v>
      </c>
      <c r="D44" s="75" t="s">
        <v>15</v>
      </c>
      <c r="E44" s="75" t="s">
        <v>7</v>
      </c>
      <c r="F44" s="75" t="s">
        <v>71</v>
      </c>
      <c r="G44" s="75" t="s">
        <v>59</v>
      </c>
      <c r="H44" s="121">
        <f>'прил 3_ 2023,2024,2025'!G37</f>
        <v>0.1</v>
      </c>
      <c r="I44" s="121">
        <f>'прилож 4_ 2023,2024, 2025'!G64</f>
        <v>0.1</v>
      </c>
      <c r="J44" s="127">
        <f>'прилож 4_ 2023,2024, 2025'!H64</f>
        <v>0.1</v>
      </c>
    </row>
    <row r="45" spans="1:10" ht="109.2" x14ac:dyDescent="0.3">
      <c r="A45" s="57">
        <v>1.4</v>
      </c>
      <c r="B45" s="74" t="s">
        <v>134</v>
      </c>
      <c r="C45" s="88" t="s">
        <v>91</v>
      </c>
      <c r="D45" s="75"/>
      <c r="E45" s="75"/>
      <c r="F45" s="75"/>
      <c r="G45" s="75"/>
      <c r="H45" s="122">
        <f>H46</f>
        <v>0.5</v>
      </c>
      <c r="I45" s="122">
        <f>I46</f>
        <v>0.5</v>
      </c>
      <c r="J45" s="128">
        <f>J46</f>
        <v>0.5</v>
      </c>
    </row>
    <row r="46" spans="1:10" ht="268.5" customHeight="1" x14ac:dyDescent="0.3">
      <c r="A46" s="55"/>
      <c r="B46" s="81" t="s">
        <v>115</v>
      </c>
      <c r="C46" s="76" t="s">
        <v>90</v>
      </c>
      <c r="D46" s="75" t="s">
        <v>23</v>
      </c>
      <c r="E46" s="75" t="s">
        <v>18</v>
      </c>
      <c r="F46" s="75" t="s">
        <v>13</v>
      </c>
      <c r="G46" s="75" t="s">
        <v>59</v>
      </c>
      <c r="H46" s="121">
        <f>'прил 3_ 2023,2024,2025'!G34</f>
        <v>0.5</v>
      </c>
      <c r="I46" s="121">
        <f>'прилож 4_ 2023,2024, 2025'!G49</f>
        <v>0.5</v>
      </c>
      <c r="J46" s="127">
        <f>'прилож 4_ 2023,2024, 2025'!H49</f>
        <v>0.5</v>
      </c>
    </row>
    <row r="47" spans="1:10" ht="3.75" customHeight="1" x14ac:dyDescent="0.25">
      <c r="A47" s="47"/>
      <c r="B47" s="48"/>
      <c r="C47" s="48"/>
      <c r="D47" s="48"/>
      <c r="E47" s="48"/>
      <c r="F47" s="48"/>
      <c r="G47" s="48"/>
      <c r="I47" s="48"/>
      <c r="J47" s="48"/>
    </row>
    <row r="48" spans="1:10" hidden="1" x14ac:dyDescent="0.25">
      <c r="A48" s="47"/>
      <c r="B48" s="48"/>
      <c r="C48" s="48"/>
      <c r="D48" s="48"/>
      <c r="E48" s="48"/>
      <c r="F48" s="48"/>
      <c r="G48" s="48"/>
      <c r="I48" s="48"/>
      <c r="J48" s="48"/>
    </row>
    <row r="49" spans="1:10" ht="16.8" x14ac:dyDescent="0.3">
      <c r="A49" s="169" t="s">
        <v>124</v>
      </c>
      <c r="B49" s="169"/>
      <c r="C49" s="175"/>
      <c r="D49" s="32"/>
      <c r="E49" s="33"/>
      <c r="F49" s="32"/>
      <c r="G49" s="32"/>
      <c r="H49" s="35"/>
      <c r="I49" s="35"/>
      <c r="J49" s="35"/>
    </row>
    <row r="50" spans="1:10" ht="41.25" customHeight="1" x14ac:dyDescent="0.3">
      <c r="A50" s="169" t="s">
        <v>125</v>
      </c>
      <c r="B50" s="169"/>
      <c r="C50" s="32"/>
      <c r="D50" s="147" t="s">
        <v>86</v>
      </c>
      <c r="E50" s="147"/>
      <c r="F50" s="147"/>
      <c r="G50" s="147"/>
      <c r="H50" s="147"/>
      <c r="I50" s="147"/>
      <c r="J50" s="147"/>
    </row>
  </sheetData>
  <mergeCells count="15">
    <mergeCell ref="E1:J1"/>
    <mergeCell ref="E2:J2"/>
    <mergeCell ref="G5:G6"/>
    <mergeCell ref="A50:B50"/>
    <mergeCell ref="D50:J50"/>
    <mergeCell ref="A3:J3"/>
    <mergeCell ref="A5:A6"/>
    <mergeCell ref="B5:B6"/>
    <mergeCell ref="C5:C6"/>
    <mergeCell ref="D5:D6"/>
    <mergeCell ref="E5:E6"/>
    <mergeCell ref="F5:F6"/>
    <mergeCell ref="H5:J5"/>
    <mergeCell ref="I4:J4"/>
    <mergeCell ref="A49:C49"/>
  </mergeCells>
  <phoneticPr fontId="0" type="noConversion"/>
  <pageMargins left="0.27" right="0.28000000000000003" top="0.51" bottom="0.49" header="0.5" footer="0.5"/>
  <pageSetup paperSize="9" scale="90" orientation="portrait" horizontalDpi="200" verticalDpi="200" r:id="rId1"/>
  <headerFooter alignWithMargins="0"/>
  <rowBreaks count="2" manualBreakCount="2">
    <brk id="21" max="9" man="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 3_ 2023,2024,2025</vt:lpstr>
      <vt:lpstr>прилож 4_ 2023,2024, 2025</vt:lpstr>
      <vt:lpstr>прил 5_ 2023,2024, 2025</vt:lpstr>
      <vt:lpstr>'прил 3_ 2023,2024,2025'!Область_печати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2020-11-28T11:44:11Z</cp:lastPrinted>
  <dcterms:created xsi:type="dcterms:W3CDTF">2016-05-12T07:36:07Z</dcterms:created>
  <dcterms:modified xsi:type="dcterms:W3CDTF">2025-05-29T06:33:26Z</dcterms:modified>
</cp:coreProperties>
</file>